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Berechnung" sheetId="1" r:id="rId1"/>
  </sheets>
  <definedNames>
    <definedName name="_xlnm.Print_Area" localSheetId="0">'Berechnung'!$A$1:$G$32</definedName>
  </definedNames>
  <calcPr fullCalcOnLoad="1"/>
</workbook>
</file>

<file path=xl/sharedStrings.xml><?xml version="1.0" encoding="utf-8"?>
<sst xmlns="http://schemas.openxmlformats.org/spreadsheetml/2006/main" count="63" uniqueCount="51">
  <si>
    <t>3. Prüfungsfach</t>
  </si>
  <si>
    <t>Deutsch</t>
  </si>
  <si>
    <t>Englisch</t>
  </si>
  <si>
    <t>Französisch</t>
  </si>
  <si>
    <t>Latein</t>
  </si>
  <si>
    <t>Spanisch</t>
  </si>
  <si>
    <t>Niederländisch</t>
  </si>
  <si>
    <t>Kunst</t>
  </si>
  <si>
    <t>Musik</t>
  </si>
  <si>
    <t>Darstellendes Spiel</t>
  </si>
  <si>
    <t>Geschichte</t>
  </si>
  <si>
    <t>Erdkunde</t>
  </si>
  <si>
    <t>Pädagogik</t>
  </si>
  <si>
    <t>Rechtskunde</t>
  </si>
  <si>
    <t>Philosophie</t>
  </si>
  <si>
    <t>Mathematik</t>
  </si>
  <si>
    <t>Physik</t>
  </si>
  <si>
    <t>Chemie</t>
  </si>
  <si>
    <t>Biologie</t>
  </si>
  <si>
    <t>Informatik</t>
  </si>
  <si>
    <t>Wirtschaftslehre</t>
  </si>
  <si>
    <t>Punkte</t>
  </si>
  <si>
    <t>Gesamtpunktzahl</t>
  </si>
  <si>
    <t>Durchschnittsnote</t>
  </si>
  <si>
    <t>Religion / Werte und Normen</t>
  </si>
  <si>
    <t>Sport</t>
  </si>
  <si>
    <t>Gesamtpunktzahl:</t>
  </si>
  <si>
    <t>von</t>
  </si>
  <si>
    <t>bis</t>
  </si>
  <si>
    <t>Durchschnittsnote:</t>
  </si>
  <si>
    <t>eigene</t>
  </si>
  <si>
    <t>1. Prüfungsfach</t>
  </si>
  <si>
    <t>2. Prüfungsfach</t>
  </si>
  <si>
    <t>Anzahl</t>
  </si>
  <si>
    <t>Halbjahres-</t>
  </si>
  <si>
    <t>ergebnisse:</t>
  </si>
  <si>
    <t>Politik-Wirtschaft</t>
  </si>
  <si>
    <t>Seminarfach</t>
  </si>
  <si>
    <t>2 Kurse</t>
  </si>
  <si>
    <t>P 1 / P 2</t>
  </si>
  <si>
    <t>2 Kurse (wenn nicht P1-P3)</t>
  </si>
  <si>
    <t>restliche Kurse</t>
  </si>
  <si>
    <t>Bedingungen</t>
  </si>
  <si>
    <t>erfüllt</t>
  </si>
  <si>
    <t xml:space="preserve">Fachhochschulreife (Verordnungen von 2008)                                                            </t>
  </si>
  <si>
    <t>2 Kurse Geschichte                  oder Prüfungsfach               (wenn nicht P1-P3)</t>
  </si>
  <si>
    <t>1. Habj.</t>
  </si>
  <si>
    <t>2. Halbj.</t>
  </si>
  <si>
    <t>3. Halbj.</t>
  </si>
  <si>
    <t>4. Halbj.</t>
  </si>
  <si>
    <t>Es werden nur die 15 Ergebnisse aus zwei aufeinanderfolgenden Halbjahren eingetragen, die in die Wertung eingehen. Darunter in den Prüfungsfächern P1, P2 und P3 je 2 und die Ergebnisse nach Anlage 7 AVO-GOFAK. Auf die Erfüllung aller Bedingungen in § 17 (2), (7) und (9) der Prüfungsordnung ist zu achten.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</si>
</sst>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E+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5" xfId="0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1" fontId="0" fillId="4" borderId="4" xfId="0" applyNumberFormat="1" applyFill="1" applyBorder="1" applyAlignment="1">
      <alignment horizontal="center"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2"/>
  <sheetViews>
    <sheetView tabSelected="1" zoomScale="89" zoomScaleNormal="89" workbookViewId="0" topLeftCell="A1">
      <selection activeCell="C3" sqref="C3"/>
    </sheetView>
  </sheetViews>
  <sheetFormatPr defaultColWidth="11.421875" defaultRowHeight="12.75"/>
  <cols>
    <col min="1" max="1" width="33.57421875" style="3" customWidth="1"/>
    <col min="2" max="2" width="26.8515625" style="2" customWidth="1"/>
    <col min="3" max="6" width="8.7109375" style="4" customWidth="1"/>
    <col min="7" max="7" width="17.140625" style="4" bestFit="1" customWidth="1"/>
    <col min="8" max="9" width="11.421875" style="4" customWidth="1"/>
    <col min="10" max="10" width="17.7109375" style="2" bestFit="1" customWidth="1"/>
    <col min="11" max="11" width="4.421875" style="2" bestFit="1" customWidth="1"/>
    <col min="12" max="13" width="16.140625" style="2" bestFit="1" customWidth="1"/>
    <col min="14" max="15" width="4.421875" style="2" bestFit="1" customWidth="1"/>
    <col min="16" max="17" width="16.140625" style="2" bestFit="1" customWidth="1"/>
    <col min="18" max="253" width="11.421875" style="4" customWidth="1"/>
    <col min="254" max="16384" width="11.421875" style="5" customWidth="1"/>
  </cols>
  <sheetData>
    <row r="1" spans="1:17" s="1" customFormat="1" ht="42" customHeight="1" thickBot="1">
      <c r="A1" s="41" t="s">
        <v>44</v>
      </c>
      <c r="B1" s="41"/>
      <c r="C1" s="41"/>
      <c r="D1" s="41"/>
      <c r="E1" s="41"/>
      <c r="F1" s="41"/>
      <c r="G1" s="42"/>
      <c r="J1" s="21"/>
      <c r="K1" s="21"/>
      <c r="L1" s="21"/>
      <c r="M1" s="21"/>
      <c r="N1" s="21"/>
      <c r="O1" s="21"/>
      <c r="P1" s="21"/>
      <c r="Q1" s="21"/>
    </row>
    <row r="2" spans="1:17" s="2" customFormat="1" ht="13.5" thickTop="1">
      <c r="A2" s="31"/>
      <c r="B2" s="32"/>
      <c r="C2" s="33" t="s">
        <v>46</v>
      </c>
      <c r="D2" s="33" t="s">
        <v>47</v>
      </c>
      <c r="E2" s="33" t="s">
        <v>48</v>
      </c>
      <c r="F2" s="33" t="s">
        <v>49</v>
      </c>
      <c r="G2" s="34" t="s">
        <v>21</v>
      </c>
      <c r="J2" s="10" t="s">
        <v>26</v>
      </c>
      <c r="K2" s="10">
        <f>G14</f>
        <v>0</v>
      </c>
      <c r="L2" s="9"/>
      <c r="M2" s="11"/>
      <c r="N2" s="8"/>
      <c r="O2" s="8"/>
      <c r="P2" s="9"/>
      <c r="Q2" s="11"/>
    </row>
    <row r="3" spans="1:17" ht="12.75">
      <c r="A3" s="14" t="s">
        <v>31</v>
      </c>
      <c r="B3" s="6" t="s">
        <v>38</v>
      </c>
      <c r="C3" s="7"/>
      <c r="D3" s="7"/>
      <c r="E3" s="7"/>
      <c r="F3" s="7"/>
      <c r="G3" s="13" t="s">
        <v>39</v>
      </c>
      <c r="J3" s="8"/>
      <c r="K3" s="8"/>
      <c r="L3" s="9"/>
      <c r="M3" s="11" t="s">
        <v>30</v>
      </c>
      <c r="N3" s="8"/>
      <c r="O3" s="8"/>
      <c r="P3" s="9"/>
      <c r="Q3" s="11" t="s">
        <v>30</v>
      </c>
    </row>
    <row r="4" spans="1:17" ht="12.75">
      <c r="A4" s="14" t="s">
        <v>32</v>
      </c>
      <c r="B4" s="6" t="s">
        <v>38</v>
      </c>
      <c r="C4" s="7"/>
      <c r="D4" s="7"/>
      <c r="E4" s="7"/>
      <c r="F4" s="7"/>
      <c r="G4" s="16">
        <f>SUM(C3:F4)*2</f>
        <v>0</v>
      </c>
      <c r="J4" s="8" t="s">
        <v>27</v>
      </c>
      <c r="K4" s="8" t="s">
        <v>28</v>
      </c>
      <c r="L4" s="9" t="s">
        <v>23</v>
      </c>
      <c r="M4" s="11" t="s">
        <v>23</v>
      </c>
      <c r="N4" s="8" t="s">
        <v>27</v>
      </c>
      <c r="O4" s="8" t="s">
        <v>28</v>
      </c>
      <c r="P4" s="9" t="s">
        <v>23</v>
      </c>
      <c r="Q4" s="11" t="s">
        <v>23</v>
      </c>
    </row>
    <row r="5" spans="1:17" ht="12.75">
      <c r="A5" s="28" t="s">
        <v>0</v>
      </c>
      <c r="B5" s="29" t="s">
        <v>38</v>
      </c>
      <c r="C5" s="30"/>
      <c r="D5" s="30"/>
      <c r="E5" s="30"/>
      <c r="F5" s="30"/>
      <c r="G5" s="13"/>
      <c r="M5" s="11">
        <f>IF(J6&lt;=$K$2,IF($K$2&lt;=K6,L6,""),"")</f>
      </c>
      <c r="Q5" s="11">
        <f>IF(N8&lt;=$K$2,IF($K$2&lt;=O8,P8,""),"")</f>
      </c>
    </row>
    <row r="6" spans="1:17" ht="12.75">
      <c r="A6" s="22" t="s">
        <v>1</v>
      </c>
      <c r="B6" s="23" t="s">
        <v>40</v>
      </c>
      <c r="C6" s="24"/>
      <c r="D6" s="24"/>
      <c r="E6" s="24"/>
      <c r="F6" s="24"/>
      <c r="G6" s="13" t="s">
        <v>41</v>
      </c>
      <c r="J6" s="8">
        <v>95</v>
      </c>
      <c r="K6" s="8">
        <f aca="true" t="shared" si="0" ref="K6:K18">J7-1</f>
        <v>95</v>
      </c>
      <c r="L6" s="9">
        <v>4</v>
      </c>
      <c r="M6" s="11">
        <f>IF(J6&lt;=$K$2,IF($K$2&lt;=K6,L6,""),"")</f>
      </c>
      <c r="N6" s="8">
        <v>175</v>
      </c>
      <c r="O6" s="8">
        <f>N7-1</f>
        <v>180</v>
      </c>
      <c r="P6" s="9">
        <v>2.5</v>
      </c>
      <c r="Q6" s="11">
        <f>IF(N6&lt;=$K$2,IF($K$2&lt;=O6,P6,""),"")</f>
      </c>
    </row>
    <row r="7" spans="1:17" ht="12.75">
      <c r="A7" s="22" t="s">
        <v>2</v>
      </c>
      <c r="B7" s="40" t="s">
        <v>40</v>
      </c>
      <c r="C7" s="24"/>
      <c r="D7" s="24"/>
      <c r="E7" s="24"/>
      <c r="F7" s="24"/>
      <c r="G7" s="16">
        <f>SUM(C5:F29)</f>
        <v>0</v>
      </c>
      <c r="J7" s="8">
        <v>96</v>
      </c>
      <c r="K7" s="8">
        <f t="shared" si="0"/>
        <v>100</v>
      </c>
      <c r="L7" s="9">
        <v>3.9</v>
      </c>
      <c r="M7" s="11">
        <f aca="true" t="shared" si="1" ref="M7:M20">IF(J7&lt;=$K$2,IF($K$2&lt;=K7,L7,""),"")</f>
      </c>
      <c r="N7" s="2">
        <v>181</v>
      </c>
      <c r="O7" s="8">
        <f>N8-1</f>
        <v>186</v>
      </c>
      <c r="P7" s="2">
        <v>2.4</v>
      </c>
      <c r="Q7" s="11">
        <f aca="true" t="shared" si="2" ref="Q7:Q21">IF(N7&lt;=$K$2,IF($K$2&lt;=O7,P7,""),"")</f>
      </c>
    </row>
    <row r="8" spans="1:17" ht="12.75">
      <c r="A8" s="22" t="s">
        <v>3</v>
      </c>
      <c r="B8" s="40"/>
      <c r="C8" s="24"/>
      <c r="D8" s="24"/>
      <c r="E8" s="24"/>
      <c r="F8" s="24"/>
      <c r="G8" s="13"/>
      <c r="J8" s="2">
        <v>101</v>
      </c>
      <c r="K8" s="8">
        <f t="shared" si="0"/>
        <v>106</v>
      </c>
      <c r="L8" s="2">
        <v>3.8</v>
      </c>
      <c r="M8" s="11">
        <f t="shared" si="1"/>
      </c>
      <c r="N8" s="8">
        <v>187</v>
      </c>
      <c r="O8" s="8">
        <f>N9-1</f>
        <v>191</v>
      </c>
      <c r="P8" s="9">
        <v>2.3</v>
      </c>
      <c r="Q8" s="11">
        <f t="shared" si="2"/>
      </c>
    </row>
    <row r="9" spans="1:17" ht="12.75">
      <c r="A9" s="22" t="s">
        <v>4</v>
      </c>
      <c r="B9" s="40"/>
      <c r="C9" s="24"/>
      <c r="D9" s="24"/>
      <c r="E9" s="24"/>
      <c r="F9" s="24"/>
      <c r="G9" s="13"/>
      <c r="J9" s="8">
        <v>107</v>
      </c>
      <c r="K9" s="8">
        <f t="shared" si="0"/>
        <v>112</v>
      </c>
      <c r="L9" s="9">
        <v>3.7</v>
      </c>
      <c r="M9" s="11">
        <f t="shared" si="1"/>
      </c>
      <c r="N9" s="8">
        <v>192</v>
      </c>
      <c r="O9" s="8">
        <f aca="true" t="shared" si="3" ref="O9:O20">N10-1</f>
        <v>197</v>
      </c>
      <c r="P9" s="9">
        <v>2.2</v>
      </c>
      <c r="Q9" s="11">
        <f t="shared" si="2"/>
      </c>
    </row>
    <row r="10" spans="1:17" ht="12.75">
      <c r="A10" s="22" t="s">
        <v>5</v>
      </c>
      <c r="B10" s="40"/>
      <c r="C10" s="24"/>
      <c r="D10" s="24"/>
      <c r="E10" s="24"/>
      <c r="F10" s="24"/>
      <c r="G10" s="17"/>
      <c r="J10" s="8">
        <v>113</v>
      </c>
      <c r="K10" s="8">
        <f t="shared" si="0"/>
        <v>117</v>
      </c>
      <c r="L10" s="9">
        <v>3.6</v>
      </c>
      <c r="M10" s="11">
        <f t="shared" si="1"/>
      </c>
      <c r="N10" s="8">
        <v>198</v>
      </c>
      <c r="O10" s="8">
        <f t="shared" si="3"/>
        <v>203</v>
      </c>
      <c r="P10" s="9">
        <v>2.1</v>
      </c>
      <c r="Q10" s="11">
        <f t="shared" si="2"/>
      </c>
    </row>
    <row r="11" spans="1:17" ht="12.75">
      <c r="A11" s="22" t="s">
        <v>6</v>
      </c>
      <c r="B11" s="40"/>
      <c r="C11" s="24"/>
      <c r="D11" s="24"/>
      <c r="E11" s="24"/>
      <c r="F11" s="24"/>
      <c r="G11" s="13"/>
      <c r="J11" s="8">
        <v>118</v>
      </c>
      <c r="K11" s="8">
        <f t="shared" si="0"/>
        <v>123</v>
      </c>
      <c r="L11" s="9">
        <v>3.5</v>
      </c>
      <c r="M11" s="11">
        <f t="shared" si="1"/>
      </c>
      <c r="N11" s="8">
        <v>204</v>
      </c>
      <c r="O11" s="8">
        <f t="shared" si="3"/>
        <v>209</v>
      </c>
      <c r="P11" s="9">
        <v>2</v>
      </c>
      <c r="Q11" s="11">
        <f t="shared" si="2"/>
      </c>
    </row>
    <row r="12" spans="1:17" ht="12.75">
      <c r="A12" s="22" t="s">
        <v>7</v>
      </c>
      <c r="B12" s="43"/>
      <c r="C12" s="24"/>
      <c r="D12" s="24"/>
      <c r="E12" s="24"/>
      <c r="F12" s="24"/>
      <c r="G12" s="13"/>
      <c r="J12" s="8">
        <v>124</v>
      </c>
      <c r="K12" s="8">
        <f t="shared" si="0"/>
        <v>129</v>
      </c>
      <c r="L12" s="9">
        <v>3.4</v>
      </c>
      <c r="M12" s="11">
        <f t="shared" si="1"/>
      </c>
      <c r="N12" s="8">
        <v>210</v>
      </c>
      <c r="O12" s="8">
        <f t="shared" si="3"/>
        <v>214</v>
      </c>
      <c r="P12" s="9">
        <v>1.9</v>
      </c>
      <c r="Q12" s="11">
        <f t="shared" si="2"/>
      </c>
    </row>
    <row r="13" spans="1:17" ht="12.75">
      <c r="A13" s="22" t="s">
        <v>8</v>
      </c>
      <c r="B13" s="43"/>
      <c r="C13" s="24"/>
      <c r="D13" s="24"/>
      <c r="E13" s="24"/>
      <c r="F13" s="24"/>
      <c r="G13" s="13" t="s">
        <v>22</v>
      </c>
      <c r="J13" s="8">
        <v>130</v>
      </c>
      <c r="K13" s="8">
        <f t="shared" si="0"/>
        <v>134</v>
      </c>
      <c r="L13" s="9">
        <v>3.3</v>
      </c>
      <c r="M13" s="11">
        <f t="shared" si="1"/>
      </c>
      <c r="N13" s="8">
        <v>215</v>
      </c>
      <c r="O13" s="8">
        <f t="shared" si="3"/>
        <v>220</v>
      </c>
      <c r="P13" s="9">
        <v>1.8</v>
      </c>
      <c r="Q13" s="11">
        <f t="shared" si="2"/>
      </c>
    </row>
    <row r="14" spans="1:17" ht="12.75">
      <c r="A14" s="22" t="s">
        <v>9</v>
      </c>
      <c r="B14" s="43"/>
      <c r="C14" s="24"/>
      <c r="D14" s="24"/>
      <c r="E14" s="24"/>
      <c r="F14" s="24"/>
      <c r="G14" s="20">
        <f>G4+G7</f>
        <v>0</v>
      </c>
      <c r="J14" s="8">
        <v>135</v>
      </c>
      <c r="K14" s="8">
        <f t="shared" si="0"/>
        <v>140</v>
      </c>
      <c r="L14" s="9">
        <v>3.2</v>
      </c>
      <c r="M14" s="11">
        <f t="shared" si="1"/>
      </c>
      <c r="N14" s="8">
        <v>221</v>
      </c>
      <c r="O14" s="8">
        <f t="shared" si="3"/>
        <v>226</v>
      </c>
      <c r="P14" s="9">
        <v>1.7</v>
      </c>
      <c r="Q14" s="11">
        <f t="shared" si="2"/>
      </c>
    </row>
    <row r="15" spans="1:17" ht="12.75">
      <c r="A15" s="26" t="s">
        <v>36</v>
      </c>
      <c r="B15" s="44" t="s">
        <v>45</v>
      </c>
      <c r="C15" s="27"/>
      <c r="D15" s="27"/>
      <c r="E15" s="27"/>
      <c r="F15" s="27"/>
      <c r="G15" s="13"/>
      <c r="J15" s="8">
        <v>141</v>
      </c>
      <c r="K15" s="8">
        <f t="shared" si="0"/>
        <v>146</v>
      </c>
      <c r="L15" s="9">
        <v>3.1</v>
      </c>
      <c r="M15" s="11">
        <f t="shared" si="1"/>
      </c>
      <c r="N15" s="8">
        <v>227</v>
      </c>
      <c r="O15" s="8">
        <f t="shared" si="3"/>
        <v>231</v>
      </c>
      <c r="P15" s="9">
        <v>1.6</v>
      </c>
      <c r="Q15" s="11">
        <f t="shared" si="2"/>
      </c>
    </row>
    <row r="16" spans="1:17" ht="12.75">
      <c r="A16" s="26" t="s">
        <v>10</v>
      </c>
      <c r="B16" s="44"/>
      <c r="C16" s="27"/>
      <c r="D16" s="27"/>
      <c r="E16" s="27"/>
      <c r="F16" s="27"/>
      <c r="G16" s="13" t="s">
        <v>42</v>
      </c>
      <c r="J16" s="8">
        <v>147</v>
      </c>
      <c r="K16" s="8">
        <f t="shared" si="0"/>
        <v>152</v>
      </c>
      <c r="L16" s="9">
        <v>3</v>
      </c>
      <c r="M16" s="11">
        <f t="shared" si="1"/>
      </c>
      <c r="N16" s="8">
        <v>232</v>
      </c>
      <c r="O16" s="8">
        <f t="shared" si="3"/>
        <v>237</v>
      </c>
      <c r="P16" s="9">
        <v>1.5</v>
      </c>
      <c r="Q16" s="11">
        <f t="shared" si="2"/>
      </c>
    </row>
    <row r="17" spans="1:17" ht="12.75">
      <c r="A17" s="26" t="s">
        <v>11</v>
      </c>
      <c r="B17" s="44"/>
      <c r="C17" s="27"/>
      <c r="D17" s="27"/>
      <c r="E17" s="27"/>
      <c r="F17" s="27"/>
      <c r="G17" s="13" t="s">
        <v>43</v>
      </c>
      <c r="J17" s="8">
        <v>153</v>
      </c>
      <c r="K17" s="8">
        <f t="shared" si="0"/>
        <v>157</v>
      </c>
      <c r="L17" s="9">
        <v>2.9</v>
      </c>
      <c r="M17" s="11">
        <f t="shared" si="1"/>
      </c>
      <c r="N17" s="8">
        <v>238</v>
      </c>
      <c r="O17" s="8">
        <f t="shared" si="3"/>
        <v>243</v>
      </c>
      <c r="P17" s="9">
        <v>1.4</v>
      </c>
      <c r="Q17" s="11">
        <f t="shared" si="2"/>
      </c>
    </row>
    <row r="18" spans="1:17" ht="12.75">
      <c r="A18" s="26" t="s">
        <v>20</v>
      </c>
      <c r="B18" s="44"/>
      <c r="C18" s="27"/>
      <c r="D18" s="27"/>
      <c r="E18" s="27"/>
      <c r="F18" s="27"/>
      <c r="G18" s="18" t="str">
        <f>IF(G4&gt;=40,IF(G7&gt;=55,IF(G29=15,"ja","nein"),"nein"),"nein")</f>
        <v>nein</v>
      </c>
      <c r="J18" s="8">
        <v>158</v>
      </c>
      <c r="K18" s="8">
        <f t="shared" si="0"/>
        <v>163</v>
      </c>
      <c r="L18" s="9">
        <v>2.8</v>
      </c>
      <c r="M18" s="11">
        <f t="shared" si="1"/>
      </c>
      <c r="N18" s="8">
        <v>244</v>
      </c>
      <c r="O18" s="8">
        <f t="shared" si="3"/>
        <v>248</v>
      </c>
      <c r="P18" s="9">
        <v>1.3</v>
      </c>
      <c r="Q18" s="11">
        <f t="shared" si="2"/>
      </c>
    </row>
    <row r="19" spans="1:17" ht="12.75">
      <c r="A19" s="26" t="s">
        <v>12</v>
      </c>
      <c r="B19" s="44"/>
      <c r="C19" s="27"/>
      <c r="D19" s="27"/>
      <c r="E19" s="27"/>
      <c r="F19" s="27"/>
      <c r="G19" s="13"/>
      <c r="J19" s="8">
        <v>164</v>
      </c>
      <c r="K19" s="8">
        <f>J20-1</f>
        <v>169</v>
      </c>
      <c r="L19" s="9">
        <v>2.7</v>
      </c>
      <c r="M19" s="11">
        <f t="shared" si="1"/>
      </c>
      <c r="N19" s="8">
        <v>249</v>
      </c>
      <c r="O19" s="8">
        <f t="shared" si="3"/>
        <v>254</v>
      </c>
      <c r="P19" s="9">
        <v>1.2</v>
      </c>
      <c r="Q19" s="11">
        <f t="shared" si="2"/>
      </c>
    </row>
    <row r="20" spans="1:17" ht="12.75">
      <c r="A20" s="26" t="s">
        <v>13</v>
      </c>
      <c r="B20" s="44"/>
      <c r="C20" s="27"/>
      <c r="D20" s="27"/>
      <c r="E20" s="27"/>
      <c r="F20" s="27"/>
      <c r="G20" s="13"/>
      <c r="J20" s="8">
        <v>170</v>
      </c>
      <c r="K20" s="8">
        <v>174</v>
      </c>
      <c r="L20" s="9">
        <v>2.6</v>
      </c>
      <c r="M20" s="11">
        <f t="shared" si="1"/>
      </c>
      <c r="N20" s="8">
        <v>255</v>
      </c>
      <c r="O20" s="8">
        <f t="shared" si="3"/>
        <v>260</v>
      </c>
      <c r="P20" s="9">
        <v>1.1</v>
      </c>
      <c r="Q20" s="11">
        <f t="shared" si="2"/>
      </c>
    </row>
    <row r="21" spans="1:17" ht="12.75">
      <c r="A21" s="26" t="s">
        <v>14</v>
      </c>
      <c r="B21" s="44"/>
      <c r="C21" s="27"/>
      <c r="D21" s="27"/>
      <c r="E21" s="27"/>
      <c r="F21" s="27"/>
      <c r="G21" s="13" t="s">
        <v>23</v>
      </c>
      <c r="J21" s="8"/>
      <c r="K21" s="8"/>
      <c r="L21" s="9"/>
      <c r="M21" s="11"/>
      <c r="N21" s="8">
        <v>261</v>
      </c>
      <c r="O21" s="8">
        <v>285</v>
      </c>
      <c r="P21" s="9">
        <v>1</v>
      </c>
      <c r="Q21" s="11">
        <f t="shared" si="2"/>
      </c>
    </row>
    <row r="22" spans="1:16" ht="12.75">
      <c r="A22" s="26" t="s">
        <v>24</v>
      </c>
      <c r="B22" s="44"/>
      <c r="C22" s="27"/>
      <c r="D22" s="27"/>
      <c r="E22" s="27"/>
      <c r="F22" s="27"/>
      <c r="G22" s="19" t="str">
        <f>IF(G18="ja",K23,"------------------")</f>
        <v>------------------</v>
      </c>
      <c r="L22" s="9"/>
      <c r="M22" s="11"/>
      <c r="N22" s="8"/>
      <c r="O22" s="8"/>
      <c r="P22" s="9"/>
    </row>
    <row r="23" spans="1:11" ht="12.75">
      <c r="A23" s="22" t="s">
        <v>15</v>
      </c>
      <c r="B23" s="23" t="s">
        <v>40</v>
      </c>
      <c r="C23" s="24"/>
      <c r="D23" s="24"/>
      <c r="E23" s="24"/>
      <c r="F23" s="24"/>
      <c r="G23" s="13"/>
      <c r="J23" s="10" t="s">
        <v>29</v>
      </c>
      <c r="K23" s="12">
        <f>MAX(M6:M20,Q6:Q21)</f>
        <v>0</v>
      </c>
    </row>
    <row r="24" spans="1:7" ht="12.75">
      <c r="A24" s="22" t="s">
        <v>16</v>
      </c>
      <c r="B24" s="40" t="s">
        <v>40</v>
      </c>
      <c r="C24" s="24"/>
      <c r="D24" s="24"/>
      <c r="E24" s="24"/>
      <c r="F24" s="24"/>
      <c r="G24" s="13"/>
    </row>
    <row r="25" spans="1:7" ht="12.75">
      <c r="A25" s="22" t="s">
        <v>17</v>
      </c>
      <c r="B25" s="40"/>
      <c r="C25" s="24"/>
      <c r="D25" s="24"/>
      <c r="E25" s="24"/>
      <c r="F25" s="24"/>
      <c r="G25" s="15"/>
    </row>
    <row r="26" spans="1:254" s="4" customFormat="1" ht="12.75">
      <c r="A26" s="22" t="s">
        <v>18</v>
      </c>
      <c r="B26" s="40"/>
      <c r="C26" s="24"/>
      <c r="D26" s="24"/>
      <c r="E26" s="24"/>
      <c r="F26" s="24"/>
      <c r="G26" s="13" t="s">
        <v>33</v>
      </c>
      <c r="J26" s="2"/>
      <c r="K26" s="2"/>
      <c r="L26" s="2"/>
      <c r="M26" s="2"/>
      <c r="N26" s="2"/>
      <c r="O26" s="2"/>
      <c r="P26" s="2"/>
      <c r="Q26" s="2"/>
      <c r="IT26" s="5"/>
    </row>
    <row r="27" spans="1:254" s="4" customFormat="1" ht="12.75">
      <c r="A27" s="22" t="s">
        <v>19</v>
      </c>
      <c r="B27" s="25"/>
      <c r="C27" s="24"/>
      <c r="D27" s="24"/>
      <c r="E27" s="24"/>
      <c r="F27" s="24"/>
      <c r="G27" s="13" t="s">
        <v>34</v>
      </c>
      <c r="J27" s="2"/>
      <c r="K27" s="2"/>
      <c r="L27" s="2"/>
      <c r="M27" s="2"/>
      <c r="N27" s="2"/>
      <c r="O27" s="2"/>
      <c r="P27" s="2"/>
      <c r="Q27" s="2"/>
      <c r="IT27" s="5"/>
    </row>
    <row r="28" spans="1:254" s="4" customFormat="1" ht="12.75">
      <c r="A28" s="22" t="s">
        <v>37</v>
      </c>
      <c r="B28" s="23"/>
      <c r="C28" s="24"/>
      <c r="D28" s="24"/>
      <c r="E28" s="24"/>
      <c r="F28" s="24"/>
      <c r="G28" s="13" t="s">
        <v>35</v>
      </c>
      <c r="J28" s="2"/>
      <c r="K28" s="2"/>
      <c r="L28" s="2"/>
      <c r="M28" s="2"/>
      <c r="N28" s="2"/>
      <c r="O28" s="2"/>
      <c r="P28" s="2"/>
      <c r="Q28" s="2"/>
      <c r="IT28" s="5"/>
    </row>
    <row r="29" spans="1:254" s="4" customFormat="1" ht="13.5" thickBot="1">
      <c r="A29" s="35" t="s">
        <v>25</v>
      </c>
      <c r="B29" s="36"/>
      <c r="C29" s="37"/>
      <c r="D29" s="37"/>
      <c r="E29" s="37"/>
      <c r="F29" s="37"/>
      <c r="G29" s="38">
        <f>COUNTA(C3:F29)</f>
        <v>0</v>
      </c>
      <c r="J29" s="2"/>
      <c r="K29" s="2"/>
      <c r="L29" s="2"/>
      <c r="M29" s="2"/>
      <c r="N29" s="2"/>
      <c r="O29" s="2"/>
      <c r="P29" s="2"/>
      <c r="Q29" s="2"/>
      <c r="IT29" s="5"/>
    </row>
    <row r="30" spans="1:7" ht="25.5" customHeight="1" thickTop="1">
      <c r="A30" s="39" t="s">
        <v>50</v>
      </c>
      <c r="B30" s="39"/>
      <c r="C30" s="39"/>
      <c r="D30" s="39"/>
      <c r="E30" s="39"/>
      <c r="F30" s="39"/>
      <c r="G30" s="39"/>
    </row>
    <row r="31" spans="1:7" ht="25.5" customHeight="1">
      <c r="A31" s="39"/>
      <c r="B31" s="39"/>
      <c r="C31" s="39"/>
      <c r="D31" s="39"/>
      <c r="E31" s="39"/>
      <c r="F31" s="39"/>
      <c r="G31" s="39"/>
    </row>
    <row r="32" spans="1:7" ht="25.5" customHeight="1">
      <c r="A32" s="39"/>
      <c r="B32" s="39"/>
      <c r="C32" s="39"/>
      <c r="D32" s="39"/>
      <c r="E32" s="39"/>
      <c r="F32" s="39"/>
      <c r="G32" s="39"/>
    </row>
  </sheetData>
  <sheetProtection selectLockedCells="1"/>
  <mergeCells count="6">
    <mergeCell ref="A30:G32"/>
    <mergeCell ref="B24:B26"/>
    <mergeCell ref="A1:G1"/>
    <mergeCell ref="B7:B11"/>
    <mergeCell ref="B12:B14"/>
    <mergeCell ref="B15:B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Döring</dc:creator>
  <cp:keywords/>
  <dc:description/>
  <cp:lastModifiedBy>Bernd Döring</cp:lastModifiedBy>
  <cp:lastPrinted>2010-01-19T11:29:07Z</cp:lastPrinted>
  <dcterms:created xsi:type="dcterms:W3CDTF">2000-01-30T18:05:04Z</dcterms:created>
  <dcterms:modified xsi:type="dcterms:W3CDTF">2014-07-25T11:30:15Z</dcterms:modified>
  <cp:category/>
  <cp:version/>
  <cp:contentType/>
  <cp:contentStatus/>
</cp:coreProperties>
</file>