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8795" windowHeight="12270" activeTab="0"/>
  </bookViews>
  <sheets>
    <sheet name="Info" sheetId="1" r:id="rId1"/>
    <sheet name="Übersicht" sheetId="2" r:id="rId2"/>
    <sheet name="Ausdruck P1P2P3" sheetId="3" r:id="rId3"/>
  </sheets>
  <definedNames/>
  <calcPr fullCalcOnLoad="1"/>
</workbook>
</file>

<file path=xl/comments2.xml><?xml version="1.0" encoding="utf-8"?>
<comments xmlns="http://schemas.openxmlformats.org/spreadsheetml/2006/main">
  <authors>
    <author>Torsten Glaser</author>
  </authors>
  <commentList>
    <comment ref="C16" authorId="0">
      <text>
        <r>
          <rPr>
            <sz val="8"/>
            <rFont val="Tahoma"/>
            <family val="2"/>
          </rPr>
          <t xml:space="preserve">Teilnahme am Abitur mit </t>
        </r>
        <r>
          <rPr>
            <b/>
            <sz val="8"/>
            <rFont val="Tahoma"/>
            <family val="2"/>
          </rPr>
          <t>P1/P2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P3</t>
        </r>
        <r>
          <rPr>
            <sz val="8"/>
            <rFont val="Tahoma"/>
            <family val="2"/>
          </rPr>
          <t xml:space="preserve"> eintragen oder per
</t>
        </r>
        <r>
          <rPr>
            <b/>
            <sz val="8"/>
            <rFont val="Tahoma"/>
            <family val="2"/>
          </rPr>
          <t xml:space="preserve">PULL-DOWN </t>
        </r>
        <r>
          <rPr>
            <sz val="8"/>
            <rFont val="Tahoma"/>
            <family val="2"/>
          </rPr>
          <t>auswählen.
Bei Nicht-Teilnahme Feld leer lassen.</t>
        </r>
      </text>
    </comment>
    <comment ref="E16" authorId="0">
      <text>
        <r>
          <rPr>
            <b/>
            <sz val="8"/>
            <rFont val="Tahoma"/>
            <family val="2"/>
          </rPr>
          <t>Klausurergebnisse</t>
        </r>
        <r>
          <rPr>
            <sz val="8"/>
            <rFont val="Tahoma"/>
            <family val="2"/>
          </rPr>
          <t xml:space="preserve">
(0 - 15 Pkt.) eintragen.
Hat eine Schülerin oder ein Schüler an einer Klausur nicht </t>
        </r>
        <r>
          <rPr>
            <b/>
            <sz val="8"/>
            <rFont val="Tahoma"/>
            <family val="2"/>
          </rPr>
          <t>nicht</t>
        </r>
        <r>
          <rPr>
            <sz val="8"/>
            <rFont val="Tahoma"/>
            <family val="2"/>
          </rPr>
          <t xml:space="preserve"> teilgenommen, so bleibt das Feld frei!</t>
        </r>
      </text>
    </comment>
    <comment ref="L16" authorId="0">
      <text>
        <r>
          <rPr>
            <sz val="8"/>
            <rFont val="Tahoma"/>
            <family val="0"/>
          </rPr>
          <t xml:space="preserve">Abiturergebnisse aller Schüler, die am Abitur teilgenommen haben, eintragen.
</t>
        </r>
      </text>
    </comment>
    <comment ref="J2" authorId="0">
      <text>
        <r>
          <rPr>
            <b/>
            <sz val="8"/>
            <rFont val="Tahoma"/>
            <family val="0"/>
          </rPr>
          <t xml:space="preserve">Abiturjahrgang </t>
        </r>
        <r>
          <rPr>
            <sz val="8"/>
            <rFont val="Tahoma"/>
            <family val="2"/>
          </rPr>
          <t>eintragen.</t>
        </r>
        <r>
          <rPr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b/>
            <sz val="8"/>
            <rFont val="Tahoma"/>
            <family val="0"/>
          </rPr>
          <t>Bei "</t>
        </r>
        <r>
          <rPr>
            <b/>
            <sz val="16"/>
            <color indexed="10"/>
            <rFont val="Tahoma"/>
            <family val="2"/>
          </rPr>
          <t>?</t>
        </r>
        <r>
          <rPr>
            <b/>
            <sz val="8"/>
            <rFont val="Tahoma"/>
            <family val="0"/>
          </rPr>
          <t xml:space="preserve">":
Mögliche Fehler:
</t>
        </r>
        <r>
          <rPr>
            <sz val="8"/>
            <rFont val="Tahoma"/>
            <family val="2"/>
          </rPr>
          <t>Note feht 
oder 
Kursart fehlt 
oder 
Kursart bei Nicht-Teilnahme am Abitur nicht gelöscht.</t>
        </r>
      </text>
    </comment>
  </commentList>
</comments>
</file>

<file path=xl/sharedStrings.xml><?xml version="1.0" encoding="utf-8"?>
<sst xmlns="http://schemas.openxmlformats.org/spreadsheetml/2006/main" count="136" uniqueCount="89">
  <si>
    <t>Schüler</t>
  </si>
  <si>
    <t>Klausur</t>
  </si>
  <si>
    <t>Abitur</t>
  </si>
  <si>
    <t>Nr.</t>
  </si>
  <si>
    <t>Name</t>
  </si>
  <si>
    <t>Schule:</t>
  </si>
  <si>
    <t>Ort:</t>
  </si>
  <si>
    <t>Fach:</t>
  </si>
  <si>
    <t>Kursart:</t>
  </si>
  <si>
    <t>Deutsch</t>
  </si>
  <si>
    <t>Englisch</t>
  </si>
  <si>
    <t>Französisch</t>
  </si>
  <si>
    <t>Latein</t>
  </si>
  <si>
    <t>Spanisch</t>
  </si>
  <si>
    <t>Griechisch</t>
  </si>
  <si>
    <t>Kunst</t>
  </si>
  <si>
    <t>Musik</t>
  </si>
  <si>
    <t>Geschichte</t>
  </si>
  <si>
    <t>Erdkunde</t>
  </si>
  <si>
    <t>Politik-Wirtschaft</t>
  </si>
  <si>
    <t>Mathematik</t>
  </si>
  <si>
    <t>Biologie</t>
  </si>
  <si>
    <t>Chemie</t>
  </si>
  <si>
    <t>Physik</t>
  </si>
  <si>
    <t>Informatik</t>
  </si>
  <si>
    <t>Sport</t>
  </si>
  <si>
    <t>Hilfstabelle 1</t>
  </si>
  <si>
    <t>Hilfstabelle 2</t>
  </si>
  <si>
    <t>grundlegendes Anforderungsniveau</t>
  </si>
  <si>
    <t>erhöhtes Anforderungsniveau</t>
  </si>
  <si>
    <t>ev. Religion</t>
  </si>
  <si>
    <t>kath. Religion</t>
  </si>
  <si>
    <t>Hilfstabelle 3</t>
  </si>
  <si>
    <t>P3</t>
  </si>
  <si>
    <t>Kursform:</t>
  </si>
  <si>
    <t>Summe</t>
  </si>
  <si>
    <t>Anzahl</t>
  </si>
  <si>
    <t>Hilfstabelle 4</t>
  </si>
  <si>
    <t>Klausuren</t>
  </si>
  <si>
    <t>ZENTRALABITUR - Rückmeldung der Ergebnisse</t>
  </si>
  <si>
    <t>Abi -</t>
  </si>
  <si>
    <t>---</t>
  </si>
  <si>
    <t>Daten der Rückmeldung:</t>
  </si>
  <si>
    <t>Hilfstabelle 5</t>
  </si>
  <si>
    <t>Klausur unter Abiturbedingungen</t>
  </si>
  <si>
    <t>Kursleitung</t>
  </si>
  <si>
    <r>
      <t xml:space="preserve">Klausur unter abiähnlichen Bed. (x setzen) </t>
    </r>
    <r>
      <rPr>
        <b/>
        <sz val="8"/>
        <rFont val="Symbol"/>
        <family val="1"/>
      </rPr>
      <t>®</t>
    </r>
  </si>
  <si>
    <t>P1/P2 (ohne P3)</t>
  </si>
  <si>
    <r>
      <t xml:space="preserve">Gruppennummer:            </t>
    </r>
    <r>
      <rPr>
        <sz val="8"/>
        <rFont val="Arial"/>
        <family val="2"/>
      </rPr>
      <t>Wird beim Eintragen in die Datenbank vergeben.</t>
    </r>
  </si>
  <si>
    <t>Schnitt in der Klausur (unabh. von der Abiprüfung)</t>
  </si>
  <si>
    <t>Kurs</t>
  </si>
  <si>
    <t>Abgefragter Kurs</t>
  </si>
  <si>
    <t>1.</t>
  </si>
  <si>
    <t xml:space="preserve">zur Benutzung der Excel-Tabelle </t>
  </si>
  <si>
    <t>für die Zentralabitur-Rückmeldung</t>
  </si>
  <si>
    <t>2.</t>
  </si>
  <si>
    <t>3.</t>
  </si>
  <si>
    <t>4.</t>
  </si>
  <si>
    <t>5.</t>
  </si>
  <si>
    <t xml:space="preserve">I   N   F   O   R   M   A   T   I   O   N   E   N </t>
  </si>
  <si>
    <t>6.</t>
  </si>
  <si>
    <r>
      <t>Das Tabellenblatt '</t>
    </r>
    <r>
      <rPr>
        <sz val="12"/>
        <color indexed="10"/>
        <rFont val="Arial"/>
        <family val="2"/>
      </rPr>
      <t>Übersicht</t>
    </r>
    <r>
      <rPr>
        <sz val="12"/>
        <rFont val="Arial"/>
        <family val="0"/>
      </rPr>
      <t>' dient zur Eintragung der notwendigen Daten aller Schülerinnen und Schüler, die sich in einem Kurs befinden.</t>
    </r>
  </si>
  <si>
    <t>Es werden prinzipiell zwei Kursformen für die Zentralabitur-Rückmeldung unterschieden :</t>
  </si>
  <si>
    <t>7.</t>
  </si>
  <si>
    <t>Für den Notendurchschnitt der Klausur unter Abiturbedingungen muss in der Zeile 54 nur ein "x" in der entsprechenden Zelle gesetzt werden.</t>
  </si>
  <si>
    <t>?</t>
  </si>
  <si>
    <t>â</t>
  </si>
  <si>
    <t>Informationen zur Durchführung und Auswertung des Zentralabiturs</t>
  </si>
  <si>
    <t>finden sich unter:</t>
  </si>
  <si>
    <t>A)</t>
  </si>
  <si>
    <t>B)</t>
  </si>
  <si>
    <t>C)</t>
  </si>
  <si>
    <r>
      <t xml:space="preserve">Erlasse und Verordnungen:         </t>
    </r>
    <r>
      <rPr>
        <sz val="12"/>
        <color indexed="12"/>
        <rFont val="Arial"/>
        <family val="2"/>
      </rPr>
      <t>www.mk.niedersachsen.de</t>
    </r>
  </si>
  <si>
    <r>
      <t xml:space="preserve">Curriculare Vorgaben:                  </t>
    </r>
    <r>
      <rPr>
        <sz val="12"/>
        <color indexed="12"/>
        <rFont val="Arial"/>
        <family val="2"/>
      </rPr>
      <t>www.cuvo.nibis.de</t>
    </r>
  </si>
  <si>
    <r>
      <t xml:space="preserve">Weitere Informationen zu Zellen bzw. Spalten erhalten Sie bei Zellen mit einem </t>
    </r>
    <r>
      <rPr>
        <sz val="12"/>
        <color indexed="10"/>
        <rFont val="Arial"/>
        <family val="2"/>
      </rPr>
      <t>roten Dreieck</t>
    </r>
    <r>
      <rPr>
        <sz val="12"/>
        <rFont val="Arial"/>
        <family val="0"/>
      </rPr>
      <t xml:space="preserve"> an der rechten obereren Zellenecke.</t>
    </r>
  </si>
  <si>
    <t>P1/P2</t>
  </si>
  <si>
    <t>P1/P2 und P3</t>
  </si>
  <si>
    <t>Abiähnliche</t>
  </si>
  <si>
    <t>P1/P2 &amp; P3</t>
  </si>
  <si>
    <t/>
  </si>
  <si>
    <t>x</t>
  </si>
  <si>
    <r>
      <t xml:space="preserve">Durchführung und Auswertung:    </t>
    </r>
    <r>
      <rPr>
        <sz val="12"/>
        <color indexed="12"/>
        <rFont val="Arial"/>
        <family val="2"/>
      </rPr>
      <t>www.gosin.de</t>
    </r>
  </si>
  <si>
    <t>erhöhtes Anforderungsniveau: P1 / P2 / P3</t>
  </si>
  <si>
    <r>
      <t xml:space="preserve">grundlegendes  Anforderungsniveau: P4 und P5 </t>
    </r>
  </si>
  <si>
    <r>
      <t xml:space="preserve">Bei Schülerinnen und Schülern, die nicht zum Abitur zugelassen werden, bleibt die entsprechende Zelle für die Aufgabe in der Spalte C </t>
    </r>
    <r>
      <rPr>
        <b/>
        <sz val="12"/>
        <rFont val="Arial"/>
        <family val="2"/>
      </rPr>
      <t>frei</t>
    </r>
    <r>
      <rPr>
        <sz val="12"/>
        <rFont val="Arial"/>
        <family val="0"/>
      </rPr>
      <t>.</t>
    </r>
  </si>
  <si>
    <t xml:space="preserve">P1/P2/P3 </t>
  </si>
  <si>
    <r>
      <t>P1/P2/</t>
    </r>
    <r>
      <rPr>
        <b/>
        <sz val="12"/>
        <rFont val="Courier New"/>
        <family val="3"/>
      </rPr>
      <t>P3 (erhöhtes Anforderungsniveau)</t>
    </r>
  </si>
  <si>
    <r>
      <t>Das Tabellenblatt '</t>
    </r>
    <r>
      <rPr>
        <sz val="12"/>
        <color indexed="10"/>
        <rFont val="Arial"/>
        <family val="2"/>
      </rPr>
      <t>Ausdruck P1P2P3</t>
    </r>
    <r>
      <rPr>
        <sz val="12"/>
        <rFont val="Arial"/>
        <family val="0"/>
      </rPr>
      <t>' dient zur Weitergabe an die für die Rückmeldung zum Zentralabitur verantworliche Person.</t>
    </r>
  </si>
  <si>
    <r>
      <t xml:space="preserve">Für die Fächer </t>
    </r>
    <r>
      <rPr>
        <u val="single"/>
        <sz val="12"/>
        <rFont val="Arial"/>
        <family val="2"/>
      </rPr>
      <t>Deutsch</t>
    </r>
    <r>
      <rPr>
        <sz val="12"/>
        <rFont val="Arial"/>
        <family val="0"/>
      </rPr>
      <t>,</t>
    </r>
    <r>
      <rPr>
        <u val="single"/>
        <sz val="12"/>
        <rFont val="Arial"/>
        <family val="2"/>
      </rPr>
      <t xml:space="preserve"> Englisch</t>
    </r>
    <r>
      <rPr>
        <sz val="12"/>
        <rFont val="Arial"/>
        <family val="0"/>
      </rPr>
      <t xml:space="preserve"> und </t>
    </r>
    <r>
      <rPr>
        <u val="single"/>
        <sz val="12"/>
        <rFont val="Arial"/>
        <family val="2"/>
      </rPr>
      <t>Mathematk</t>
    </r>
    <r>
      <rPr>
        <sz val="12"/>
        <rFont val="Arial"/>
        <family val="0"/>
      </rPr>
      <t xml:space="preserve"> werden gesonderte Dateien zur Verfügung gestellt.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</si>
</sst>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name val="Courier New"/>
      <family val="3"/>
    </font>
    <font>
      <b/>
      <sz val="1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Courier New"/>
      <family val="3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8"/>
      <name val="Symbol"/>
      <family val="1"/>
    </font>
    <font>
      <sz val="8"/>
      <name val="Tahoma"/>
      <family val="0"/>
    </font>
    <font>
      <b/>
      <sz val="8"/>
      <name val="Tahoma"/>
      <family val="2"/>
    </font>
    <font>
      <sz val="12"/>
      <name val="Courier New"/>
      <family val="3"/>
    </font>
    <font>
      <b/>
      <sz val="12"/>
      <name val="Courier New"/>
      <family val="3"/>
    </font>
    <font>
      <b/>
      <sz val="16"/>
      <name val="Courier New"/>
      <family val="3"/>
    </font>
    <font>
      <b/>
      <sz val="16"/>
      <color indexed="8"/>
      <name val="Courier New"/>
      <family val="3"/>
    </font>
    <font>
      <sz val="16"/>
      <name val="Arial"/>
      <family val="0"/>
    </font>
    <font>
      <sz val="12"/>
      <color indexed="10"/>
      <name val="Arial"/>
      <family val="2"/>
    </font>
    <font>
      <b/>
      <sz val="20"/>
      <name val="Arial"/>
      <family val="2"/>
    </font>
    <font>
      <b/>
      <sz val="16"/>
      <color indexed="10"/>
      <name val="Tahoma"/>
      <family val="2"/>
    </font>
    <font>
      <sz val="10"/>
      <color indexed="8"/>
      <name val="Wingdings"/>
      <family val="0"/>
    </font>
    <font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 vertical="center" wrapText="1"/>
      <protection/>
    </xf>
    <xf numFmtId="0" fontId="0" fillId="2" borderId="4" xfId="0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vertical="center" wrapText="1"/>
      <protection/>
    </xf>
    <xf numFmtId="0" fontId="0" fillId="3" borderId="6" xfId="0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0" fillId="3" borderId="7" xfId="0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" fillId="3" borderId="13" xfId="0" applyFont="1" applyFill="1" applyBorder="1" applyAlignment="1" applyProtection="1">
      <alignment vertical="center"/>
      <protection/>
    </xf>
    <xf numFmtId="0" fontId="3" fillId="3" borderId="14" xfId="0" applyFont="1" applyFill="1" applyBorder="1" applyAlignment="1" applyProtection="1">
      <alignment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3" borderId="15" xfId="0" applyFill="1" applyBorder="1" applyAlignment="1" applyProtection="1" quotePrefix="1">
      <alignment horizontal="center"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 applyProtection="1">
      <alignment horizontal="right" vertical="center"/>
      <protection/>
    </xf>
    <xf numFmtId="0" fontId="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2" fillId="2" borderId="0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left"/>
    </xf>
    <xf numFmtId="0" fontId="6" fillId="3" borderId="1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vertical="center"/>
      <protection/>
    </xf>
    <xf numFmtId="0" fontId="6" fillId="3" borderId="16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2" fontId="1" fillId="2" borderId="10" xfId="0" applyNumberFormat="1" applyFont="1" applyFill="1" applyBorder="1" applyAlignment="1" applyProtection="1">
      <alignment horizontal="center" vertical="center"/>
      <protection/>
    </xf>
    <xf numFmtId="2" fontId="1" fillId="3" borderId="17" xfId="0" applyNumberFormat="1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 quotePrefix="1">
      <alignment horizontal="center" vertical="center"/>
      <protection/>
    </xf>
    <xf numFmtId="0" fontId="0" fillId="3" borderId="19" xfId="0" applyFill="1" applyBorder="1" applyAlignment="1" applyProtection="1">
      <alignment vertical="center"/>
      <protection/>
    </xf>
    <xf numFmtId="0" fontId="0" fillId="3" borderId="20" xfId="0" applyFill="1" applyBorder="1" applyAlignment="1" applyProtection="1">
      <alignment vertical="center"/>
      <protection/>
    </xf>
    <xf numFmtId="0" fontId="0" fillId="3" borderId="21" xfId="0" applyFill="1" applyBorder="1" applyAlignment="1" applyProtection="1">
      <alignment vertical="center"/>
      <protection/>
    </xf>
    <xf numFmtId="0" fontId="0" fillId="3" borderId="22" xfId="0" applyFill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0" fillId="3" borderId="23" xfId="0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0" fontId="4" fillId="3" borderId="23" xfId="0" applyFont="1" applyFill="1" applyBorder="1" applyAlignment="1" applyProtection="1">
      <alignment horizontal="center" vertical="center"/>
      <protection/>
    </xf>
    <xf numFmtId="1" fontId="0" fillId="3" borderId="0" xfId="0" applyNumberFormat="1" applyFill="1" applyBorder="1" applyAlignment="1" applyProtection="1">
      <alignment horizontal="center" vertical="center"/>
      <protection/>
    </xf>
    <xf numFmtId="2" fontId="0" fillId="3" borderId="0" xfId="0" applyNumberFormat="1" applyFill="1" applyBorder="1" applyAlignment="1" applyProtection="1">
      <alignment horizontal="center" vertical="center"/>
      <protection/>
    </xf>
    <xf numFmtId="0" fontId="0" fillId="3" borderId="24" xfId="0" applyFill="1" applyBorder="1" applyAlignment="1" applyProtection="1">
      <alignment vertical="center"/>
      <protection/>
    </xf>
    <xf numFmtId="0" fontId="0" fillId="3" borderId="25" xfId="0" applyFill="1" applyBorder="1" applyAlignment="1" applyProtection="1">
      <alignment vertical="center"/>
      <protection/>
    </xf>
    <xf numFmtId="0" fontId="0" fillId="3" borderId="26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3" fillId="2" borderId="31" xfId="0" applyFont="1" applyFill="1" applyBorder="1" applyAlignment="1" applyProtection="1">
      <alignment vertical="center" wrapText="1"/>
      <protection/>
    </xf>
    <xf numFmtId="2" fontId="1" fillId="2" borderId="0" xfId="0" applyNumberFormat="1" applyFont="1" applyFill="1" applyBorder="1" applyAlignment="1" applyProtection="1">
      <alignment horizontal="center" vertical="center"/>
      <protection/>
    </xf>
    <xf numFmtId="0" fontId="1" fillId="3" borderId="10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right" vertical="center"/>
      <protection/>
    </xf>
    <xf numFmtId="0" fontId="6" fillId="3" borderId="10" xfId="0" applyFont="1" applyFill="1" applyBorder="1" applyAlignment="1" applyProtection="1">
      <alignment horizontal="left" vertical="center"/>
      <protection/>
    </xf>
    <xf numFmtId="2" fontId="3" fillId="3" borderId="0" xfId="0" applyNumberFormat="1" applyFont="1" applyFill="1" applyBorder="1" applyAlignment="1" applyProtection="1">
      <alignment horizontal="center" vertical="center"/>
      <protection/>
    </xf>
    <xf numFmtId="2" fontId="12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vertical="top" wrapText="1"/>
      <protection/>
    </xf>
    <xf numFmtId="0" fontId="2" fillId="2" borderId="0" xfId="0" applyFont="1" applyFill="1" applyAlignment="1" applyProtection="1">
      <alignment horizontal="justify" vertical="top" wrapText="1"/>
      <protection/>
    </xf>
    <xf numFmtId="0" fontId="0" fillId="3" borderId="23" xfId="0" applyFill="1" applyBorder="1" applyAlignment="1" applyProtection="1">
      <alignment horizontal="center" vertical="center"/>
      <protection/>
    </xf>
    <xf numFmtId="0" fontId="26" fillId="3" borderId="23" xfId="0" applyFont="1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 quotePrefix="1">
      <alignment vertical="center" wrapText="1"/>
      <protection/>
    </xf>
    <xf numFmtId="0" fontId="0" fillId="2" borderId="4" xfId="0" applyFill="1" applyBorder="1" applyAlignment="1" applyProtection="1" quotePrefix="1">
      <alignment vertical="center" wrapText="1"/>
      <protection/>
    </xf>
    <xf numFmtId="0" fontId="2" fillId="2" borderId="0" xfId="0" applyFont="1" applyFill="1" applyAlignment="1" applyProtection="1">
      <alignment horizontal="center" vertical="top" wrapText="1"/>
      <protection/>
    </xf>
    <xf numFmtId="0" fontId="2" fillId="2" borderId="0" xfId="0" applyFont="1" applyFill="1" applyAlignment="1" applyProtection="1">
      <alignment horizontal="left" vertical="top" wrapText="1"/>
      <protection/>
    </xf>
    <xf numFmtId="0" fontId="8" fillId="2" borderId="33" xfId="0" applyFont="1" applyFill="1" applyBorder="1" applyAlignment="1" applyProtection="1">
      <alignment horizontal="left" vertical="center"/>
      <protection locked="0"/>
    </xf>
    <xf numFmtId="0" fontId="8" fillId="2" borderId="34" xfId="0" applyFont="1" applyFill="1" applyBorder="1" applyAlignment="1" applyProtection="1">
      <alignment horizontal="left" vertical="center"/>
      <protection locked="0"/>
    </xf>
    <xf numFmtId="0" fontId="8" fillId="2" borderId="35" xfId="0" applyFont="1" applyFill="1" applyBorder="1" applyAlignment="1" applyProtection="1">
      <alignment horizontal="left" vertical="center"/>
      <protection locked="0"/>
    </xf>
    <xf numFmtId="0" fontId="8" fillId="4" borderId="3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2" fontId="14" fillId="2" borderId="0" xfId="0" applyNumberFormat="1" applyFont="1" applyFill="1" applyBorder="1" applyAlignment="1" applyProtection="1">
      <alignment horizontal="center" vertical="center"/>
      <protection/>
    </xf>
    <xf numFmtId="0" fontId="32" fillId="2" borderId="0" xfId="0" applyFont="1" applyFill="1" applyAlignment="1" applyProtection="1">
      <alignment horizontal="center" vertical="center"/>
      <protection/>
    </xf>
    <xf numFmtId="0" fontId="32" fillId="2" borderId="0" xfId="0" applyFont="1" applyFill="1" applyAlignment="1" applyProtection="1">
      <alignment vertical="center"/>
      <protection/>
    </xf>
    <xf numFmtId="0" fontId="1" fillId="3" borderId="0" xfId="0" applyFont="1" applyFill="1" applyBorder="1" applyAlignment="1" applyProtection="1">
      <alignment horizontal="right" vertical="center"/>
      <protection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vertical="center"/>
      <protection/>
    </xf>
    <xf numFmtId="0" fontId="1" fillId="3" borderId="10" xfId="0" applyFont="1" applyFill="1" applyBorder="1" applyAlignment="1" applyProtection="1">
      <alignment vertical="center"/>
      <protection/>
    </xf>
    <xf numFmtId="2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vertical="center" wrapText="1"/>
      <protection/>
    </xf>
    <xf numFmtId="0" fontId="0" fillId="2" borderId="28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 wrapText="1"/>
      <protection/>
    </xf>
    <xf numFmtId="0" fontId="0" fillId="2" borderId="29" xfId="0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vertical="center" wrapText="1"/>
      <protection/>
    </xf>
    <xf numFmtId="0" fontId="0" fillId="2" borderId="30" xfId="0" applyFill="1" applyBorder="1" applyAlignment="1" applyProtection="1">
      <alignment vertical="center"/>
      <protection/>
    </xf>
    <xf numFmtId="0" fontId="0" fillId="2" borderId="0" xfId="0" applyFill="1" applyAlignment="1" applyProtection="1" quotePrefix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36" xfId="0" applyFill="1" applyBorder="1" applyAlignment="1" applyProtection="1">
      <alignment vertical="center" wrapText="1"/>
      <protection/>
    </xf>
    <xf numFmtId="2" fontId="14" fillId="5" borderId="10" xfId="0" applyNumberFormat="1" applyFont="1" applyFill="1" applyBorder="1" applyAlignment="1" applyProtection="1">
      <alignment horizontal="center" vertical="center"/>
      <protection/>
    </xf>
    <xf numFmtId="0" fontId="1" fillId="2" borderId="37" xfId="0" applyFont="1" applyFill="1" applyBorder="1" applyAlignment="1" applyProtection="1">
      <alignment horizontal="center" vertical="center"/>
      <protection/>
    </xf>
    <xf numFmtId="0" fontId="31" fillId="2" borderId="0" xfId="0" applyFont="1" applyFill="1" applyAlignment="1" applyProtection="1">
      <alignment horizontal="left" vertical="top" wrapText="1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22" fillId="2" borderId="0" xfId="0" applyFont="1" applyFill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/>
      <protection/>
    </xf>
    <xf numFmtId="0" fontId="6" fillId="3" borderId="39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2" fontId="14" fillId="3" borderId="38" xfId="0" applyNumberFormat="1" applyFont="1" applyFill="1" applyBorder="1" applyAlignment="1" applyProtection="1">
      <alignment horizontal="center" vertical="center"/>
      <protection/>
    </xf>
    <xf numFmtId="2" fontId="14" fillId="3" borderId="33" xfId="0" applyNumberFormat="1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6" fillId="3" borderId="41" xfId="0" applyFont="1" applyFill="1" applyBorder="1" applyAlignment="1" applyProtection="1">
      <alignment horizontal="center" vertical="center"/>
      <protection/>
    </xf>
    <xf numFmtId="0" fontId="6" fillId="3" borderId="42" xfId="0" applyFont="1" applyFill="1" applyBorder="1" applyAlignment="1" applyProtection="1">
      <alignment horizontal="center" vertical="center"/>
      <protection/>
    </xf>
    <xf numFmtId="0" fontId="6" fillId="3" borderId="43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1" fillId="2" borderId="40" xfId="0" applyFont="1" applyFill="1" applyBorder="1" applyAlignment="1" applyProtection="1">
      <alignment horizontal="center" vertical="center"/>
      <protection/>
    </xf>
    <xf numFmtId="0" fontId="1" fillId="2" borderId="41" xfId="0" applyFont="1" applyFill="1" applyBorder="1" applyAlignment="1" applyProtection="1">
      <alignment horizontal="center" vertical="center"/>
      <protection/>
    </xf>
    <xf numFmtId="0" fontId="1" fillId="2" borderId="42" xfId="0" applyFont="1" applyFill="1" applyBorder="1" applyAlignment="1" applyProtection="1">
      <alignment horizontal="center" vertical="center"/>
      <protection/>
    </xf>
    <xf numFmtId="0" fontId="1" fillId="2" borderId="44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6" fillId="3" borderId="44" xfId="0" applyFont="1" applyFill="1" applyBorder="1" applyAlignment="1" applyProtection="1">
      <alignment horizontal="center" vertical="center"/>
      <protection/>
    </xf>
    <xf numFmtId="0" fontId="6" fillId="3" borderId="37" xfId="0" applyFont="1" applyFill="1" applyBorder="1" applyAlignment="1" applyProtection="1">
      <alignment horizontal="center" vertical="center"/>
      <protection/>
    </xf>
    <xf numFmtId="0" fontId="6" fillId="3" borderId="45" xfId="0" applyFont="1" applyFill="1" applyBorder="1" applyAlignment="1" applyProtection="1">
      <alignment horizontal="center" vertical="center"/>
      <protection/>
    </xf>
    <xf numFmtId="2" fontId="3" fillId="3" borderId="40" xfId="0" applyNumberFormat="1" applyFont="1" applyFill="1" applyBorder="1" applyAlignment="1" applyProtection="1">
      <alignment horizontal="center" vertical="center"/>
      <protection/>
    </xf>
    <xf numFmtId="0" fontId="3" fillId="3" borderId="42" xfId="0" applyFont="1" applyFill="1" applyBorder="1" applyAlignment="1" applyProtection="1">
      <alignment horizontal="center" vertical="center"/>
      <protection/>
    </xf>
    <xf numFmtId="0" fontId="3" fillId="3" borderId="44" xfId="0" applyFont="1" applyFill="1" applyBorder="1" applyAlignment="1" applyProtection="1">
      <alignment horizontal="center" vertical="center"/>
      <protection/>
    </xf>
    <xf numFmtId="0" fontId="3" fillId="3" borderId="37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right" vertical="center"/>
      <protection/>
    </xf>
    <xf numFmtId="0" fontId="1" fillId="3" borderId="31" xfId="0" applyFont="1" applyFill="1" applyBorder="1" applyAlignment="1" applyProtection="1">
      <alignment horizontal="right" vertical="center"/>
      <protection/>
    </xf>
    <xf numFmtId="2" fontId="3" fillId="3" borderId="42" xfId="0" applyNumberFormat="1" applyFont="1" applyFill="1" applyBorder="1" applyAlignment="1" applyProtection="1">
      <alignment horizontal="center" vertical="center"/>
      <protection/>
    </xf>
    <xf numFmtId="2" fontId="3" fillId="3" borderId="44" xfId="0" applyNumberFormat="1" applyFont="1" applyFill="1" applyBorder="1" applyAlignment="1" applyProtection="1">
      <alignment horizontal="center" vertical="center"/>
      <protection/>
    </xf>
    <xf numFmtId="2" fontId="3" fillId="3" borderId="37" xfId="0" applyNumberFormat="1" applyFont="1" applyFill="1" applyBorder="1" applyAlignment="1" applyProtection="1">
      <alignment horizontal="center" vertical="center"/>
      <protection/>
    </xf>
    <xf numFmtId="1" fontId="3" fillId="3" borderId="40" xfId="0" applyNumberFormat="1" applyFont="1" applyFill="1" applyBorder="1" applyAlignment="1" applyProtection="1">
      <alignment horizontal="center" vertical="center"/>
      <protection/>
    </xf>
    <xf numFmtId="1" fontId="3" fillId="3" borderId="42" xfId="0" applyNumberFormat="1" applyFont="1" applyFill="1" applyBorder="1" applyAlignment="1" applyProtection="1">
      <alignment horizontal="center" vertical="center"/>
      <protection/>
    </xf>
    <xf numFmtId="1" fontId="3" fillId="3" borderId="44" xfId="0" applyNumberFormat="1" applyFont="1" applyFill="1" applyBorder="1" applyAlignment="1" applyProtection="1">
      <alignment horizontal="center" vertical="center"/>
      <protection/>
    </xf>
    <xf numFmtId="1" fontId="3" fillId="3" borderId="37" xfId="0" applyNumberFormat="1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8" xfId="0" applyFont="1" applyFill="1" applyBorder="1" applyAlignment="1" applyProtection="1">
      <alignment horizontal="center" vertical="center"/>
      <protection/>
    </xf>
    <xf numFmtId="0" fontId="3" fillId="5" borderId="46" xfId="0" applyFont="1" applyFill="1" applyBorder="1" applyAlignment="1" applyProtection="1">
      <alignment horizontal="center" vertical="center"/>
      <protection/>
    </xf>
    <xf numFmtId="0" fontId="1" fillId="3" borderId="24" xfId="0" applyFont="1" applyFill="1" applyBorder="1" applyAlignment="1" applyProtection="1">
      <alignment horizontal="center" vertical="center"/>
      <protection/>
    </xf>
    <xf numFmtId="0" fontId="1" fillId="3" borderId="25" xfId="0" applyFont="1" applyFill="1" applyBorder="1" applyAlignment="1" applyProtection="1">
      <alignment horizontal="center" vertical="center"/>
      <protection/>
    </xf>
    <xf numFmtId="0" fontId="1" fillId="3" borderId="47" xfId="0" applyFont="1" applyFill="1" applyBorder="1" applyAlignment="1" applyProtection="1">
      <alignment horizontal="center" vertical="center"/>
      <protection/>
    </xf>
    <xf numFmtId="0" fontId="6" fillId="3" borderId="48" xfId="0" applyFont="1" applyFill="1" applyBorder="1" applyAlignment="1" applyProtection="1">
      <alignment horizontal="center" vertical="center"/>
      <protection/>
    </xf>
    <xf numFmtId="0" fontId="6" fillId="3" borderId="49" xfId="0" applyFont="1" applyFill="1" applyBorder="1" applyAlignment="1" applyProtection="1">
      <alignment horizontal="center" vertical="center"/>
      <protection/>
    </xf>
    <xf numFmtId="0" fontId="6" fillId="3" borderId="50" xfId="0" applyFont="1" applyFill="1" applyBorder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horizontal="center" vertical="center"/>
      <protection/>
    </xf>
    <xf numFmtId="0" fontId="3" fillId="5" borderId="22" xfId="0" applyFont="1" applyFill="1" applyBorder="1" applyAlignment="1" applyProtection="1">
      <alignment horizontal="center" vertical="center"/>
      <protection/>
    </xf>
    <xf numFmtId="0" fontId="3" fillId="5" borderId="51" xfId="0" applyFont="1" applyFill="1" applyBorder="1" applyAlignment="1" applyProtection="1">
      <alignment horizontal="left" vertical="center"/>
      <protection/>
    </xf>
    <xf numFmtId="0" fontId="3" fillId="5" borderId="31" xfId="0" applyFont="1" applyFill="1" applyBorder="1" applyAlignment="1" applyProtection="1">
      <alignment horizontal="left" vertical="center"/>
      <protection/>
    </xf>
    <xf numFmtId="0" fontId="6" fillId="5" borderId="52" xfId="0" applyFont="1" applyFill="1" applyBorder="1" applyAlignment="1" applyProtection="1">
      <alignment horizontal="center" vertical="center" wrapText="1"/>
      <protection/>
    </xf>
    <xf numFmtId="0" fontId="6" fillId="5" borderId="27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0" fontId="21" fillId="3" borderId="27" xfId="0" applyFont="1" applyFill="1" applyBorder="1" applyAlignment="1" applyProtection="1">
      <alignment horizontal="center" vertical="center"/>
      <protection locked="0"/>
    </xf>
    <xf numFmtId="0" fontId="21" fillId="3" borderId="3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 wrapText="1"/>
      <protection/>
    </xf>
    <xf numFmtId="0" fontId="0" fillId="2" borderId="31" xfId="0" applyFill="1" applyBorder="1" applyAlignment="1" applyProtection="1">
      <alignment horizontal="left" vertical="center" wrapText="1"/>
      <protection/>
    </xf>
    <xf numFmtId="0" fontId="0" fillId="2" borderId="0" xfId="0" applyFill="1" applyAlignment="1" applyProtection="1">
      <alignment horizontal="left" vertical="center" wrapText="1"/>
      <protection/>
    </xf>
    <xf numFmtId="0" fontId="18" fillId="2" borderId="45" xfId="0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>
      <alignment horizontal="left"/>
    </xf>
    <xf numFmtId="0" fontId="24" fillId="2" borderId="0" xfId="0" applyFont="1" applyFill="1" applyAlignment="1" applyProtection="1">
      <alignment horizontal="center" vertical="top"/>
      <protection/>
    </xf>
    <xf numFmtId="0" fontId="0" fillId="2" borderId="0" xfId="0" applyFill="1" applyAlignment="1">
      <alignment horizontal="center"/>
    </xf>
    <xf numFmtId="0" fontId="19" fillId="2" borderId="40" xfId="0" applyFont="1" applyFill="1" applyBorder="1" applyAlignment="1" applyProtection="1">
      <alignment horizontal="center" vertical="center" wrapText="1"/>
      <protection/>
    </xf>
    <xf numFmtId="0" fontId="19" fillId="2" borderId="41" xfId="0" applyFont="1" applyFill="1" applyBorder="1" applyAlignment="1" applyProtection="1">
      <alignment horizontal="center" vertical="center" wrapText="1"/>
      <protection/>
    </xf>
    <xf numFmtId="0" fontId="19" fillId="2" borderId="42" xfId="0" applyFont="1" applyFill="1" applyBorder="1" applyAlignment="1" applyProtection="1">
      <alignment horizontal="center" vertical="center" wrapText="1"/>
      <protection/>
    </xf>
    <xf numFmtId="0" fontId="19" fillId="2" borderId="43" xfId="0" applyFont="1" applyFill="1" applyBorder="1" applyAlignment="1" applyProtection="1">
      <alignment horizontal="center" vertical="center" wrapText="1"/>
      <protection/>
    </xf>
    <xf numFmtId="0" fontId="19" fillId="2" borderId="0" xfId="0" applyFont="1" applyFill="1" applyBorder="1" applyAlignment="1" applyProtection="1">
      <alignment horizontal="center" vertical="center" wrapText="1"/>
      <protection/>
    </xf>
    <xf numFmtId="0" fontId="19" fillId="2" borderId="31" xfId="0" applyFont="1" applyFill="1" applyBorder="1" applyAlignment="1" applyProtection="1">
      <alignment horizontal="center" vertical="center" wrapText="1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0" fontId="19" fillId="2" borderId="45" xfId="0" applyFont="1" applyFill="1" applyBorder="1" applyAlignment="1" applyProtection="1">
      <alignment horizontal="center" vertical="center" wrapText="1"/>
      <protection/>
    </xf>
    <xf numFmtId="0" fontId="19" fillId="2" borderId="37" xfId="0" applyFont="1" applyFill="1" applyBorder="1" applyAlignment="1" applyProtection="1">
      <alignment horizontal="center" vertical="center" wrapText="1"/>
      <protection/>
    </xf>
    <xf numFmtId="0" fontId="19" fillId="2" borderId="40" xfId="0" applyFont="1" applyFill="1" applyBorder="1" applyAlignment="1" applyProtection="1">
      <alignment horizontal="center" vertical="center"/>
      <protection/>
    </xf>
    <xf numFmtId="0" fontId="19" fillId="2" borderId="41" xfId="0" applyFont="1" applyFill="1" applyBorder="1" applyAlignment="1" applyProtection="1">
      <alignment horizontal="center" vertical="center"/>
      <protection/>
    </xf>
    <xf numFmtId="0" fontId="19" fillId="2" borderId="42" xfId="0" applyFont="1" applyFill="1" applyBorder="1" applyAlignment="1" applyProtection="1">
      <alignment horizontal="center" vertical="center"/>
      <protection/>
    </xf>
    <xf numFmtId="0" fontId="19" fillId="2" borderId="43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19" fillId="2" borderId="31" xfId="0" applyFont="1" applyFill="1" applyBorder="1" applyAlignment="1" applyProtection="1">
      <alignment horizontal="center" vertical="center"/>
      <protection/>
    </xf>
    <xf numFmtId="0" fontId="19" fillId="2" borderId="44" xfId="0" applyFont="1" applyFill="1" applyBorder="1" applyAlignment="1" applyProtection="1">
      <alignment horizontal="center" vertical="center"/>
      <protection/>
    </xf>
    <xf numFmtId="0" fontId="19" fillId="2" borderId="45" xfId="0" applyFont="1" applyFill="1" applyBorder="1" applyAlignment="1" applyProtection="1">
      <alignment horizontal="center" vertical="center"/>
      <protection/>
    </xf>
    <xf numFmtId="0" fontId="19" fillId="2" borderId="37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horizontal="left" vertical="center" wrapText="1"/>
      <protection/>
    </xf>
    <xf numFmtId="2" fontId="20" fillId="2" borderId="40" xfId="0" applyNumberFormat="1" applyFont="1" applyFill="1" applyBorder="1" applyAlignment="1">
      <alignment horizontal="center" vertical="center" wrapText="1"/>
    </xf>
    <xf numFmtId="2" fontId="20" fillId="2" borderId="42" xfId="0" applyNumberFormat="1" applyFont="1" applyFill="1" applyBorder="1" applyAlignment="1">
      <alignment horizontal="center" vertical="center" wrapText="1"/>
    </xf>
    <xf numFmtId="2" fontId="20" fillId="2" borderId="43" xfId="0" applyNumberFormat="1" applyFont="1" applyFill="1" applyBorder="1" applyAlignment="1">
      <alignment horizontal="center" vertical="center" wrapText="1"/>
    </xf>
    <xf numFmtId="2" fontId="20" fillId="2" borderId="31" xfId="0" applyNumberFormat="1" applyFont="1" applyFill="1" applyBorder="1" applyAlignment="1">
      <alignment horizontal="center" vertical="center" wrapText="1"/>
    </xf>
    <xf numFmtId="2" fontId="20" fillId="2" borderId="44" xfId="0" applyNumberFormat="1" applyFont="1" applyFill="1" applyBorder="1" applyAlignment="1">
      <alignment horizontal="center" vertical="center" wrapText="1"/>
    </xf>
    <xf numFmtId="2" fontId="20" fillId="2" borderId="37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/>
      <protection/>
    </xf>
    <xf numFmtId="1" fontId="20" fillId="2" borderId="40" xfId="0" applyNumberFormat="1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45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C6" sqref="C6"/>
    </sheetView>
  </sheetViews>
  <sheetFormatPr defaultColWidth="11.421875" defaultRowHeight="12.75" zeroHeight="1"/>
  <cols>
    <col min="1" max="1" width="1.7109375" style="14" customWidth="1"/>
    <col min="2" max="2" width="4.28125" style="14" customWidth="1"/>
    <col min="3" max="3" width="80.7109375" style="14" customWidth="1"/>
    <col min="4" max="4" width="1.7109375" style="14" customWidth="1"/>
    <col min="5" max="16384" width="0" style="14" hidden="1" customWidth="1"/>
  </cols>
  <sheetData>
    <row r="1" spans="2:3" s="7" customFormat="1" ht="20.25">
      <c r="B1" s="115" t="s">
        <v>59</v>
      </c>
      <c r="C1" s="115"/>
    </row>
    <row r="2" spans="2:3" s="7" customFormat="1" ht="20.25">
      <c r="B2" s="116" t="s">
        <v>53</v>
      </c>
      <c r="C2" s="116"/>
    </row>
    <row r="3" spans="2:3" s="7" customFormat="1" ht="20.25">
      <c r="B3" s="116" t="s">
        <v>54</v>
      </c>
      <c r="C3" s="116"/>
    </row>
    <row r="4" s="7" customFormat="1" ht="24.75" customHeight="1"/>
    <row r="5" spans="2:3" s="7" customFormat="1" ht="30">
      <c r="B5" s="77" t="s">
        <v>52</v>
      </c>
      <c r="C5" s="78" t="s">
        <v>61</v>
      </c>
    </row>
    <row r="6" spans="2:3" s="7" customFormat="1" ht="15">
      <c r="B6" s="77"/>
      <c r="C6" s="78"/>
    </row>
    <row r="7" spans="2:3" s="7" customFormat="1" ht="30" customHeight="1">
      <c r="B7" s="77" t="s">
        <v>55</v>
      </c>
      <c r="C7" s="78" t="s">
        <v>87</v>
      </c>
    </row>
    <row r="8" spans="2:3" s="7" customFormat="1" ht="15">
      <c r="B8" s="77"/>
      <c r="C8" s="78"/>
    </row>
    <row r="9" spans="2:3" s="7" customFormat="1" ht="30">
      <c r="B9" s="77" t="s">
        <v>56</v>
      </c>
      <c r="C9" s="78" t="s">
        <v>74</v>
      </c>
    </row>
    <row r="10" spans="2:3" s="7" customFormat="1" ht="15">
      <c r="B10" s="77"/>
      <c r="C10" s="78"/>
    </row>
    <row r="11" spans="2:3" s="7" customFormat="1" ht="30">
      <c r="B11" s="77" t="s">
        <v>57</v>
      </c>
      <c r="C11" s="78" t="s">
        <v>62</v>
      </c>
    </row>
    <row r="12" spans="2:3" s="7" customFormat="1" ht="15" customHeight="1">
      <c r="B12" s="77"/>
      <c r="C12" s="78" t="s">
        <v>82</v>
      </c>
    </row>
    <row r="13" spans="2:3" s="7" customFormat="1" ht="15" customHeight="1">
      <c r="B13" s="77"/>
      <c r="C13" s="78" t="s">
        <v>83</v>
      </c>
    </row>
    <row r="14" spans="2:3" s="7" customFormat="1" ht="15">
      <c r="B14" s="77"/>
      <c r="C14" s="78"/>
    </row>
    <row r="15" spans="2:3" s="7" customFormat="1" ht="30">
      <c r="B15" s="77" t="s">
        <v>58</v>
      </c>
      <c r="C15" s="78" t="s">
        <v>88</v>
      </c>
    </row>
    <row r="16" spans="2:3" s="7" customFormat="1" ht="15">
      <c r="B16" s="77"/>
      <c r="C16" s="78"/>
    </row>
    <row r="17" spans="2:3" s="7" customFormat="1" ht="30.75">
      <c r="B17" s="77" t="s">
        <v>60</v>
      </c>
      <c r="C17" s="78" t="s">
        <v>84</v>
      </c>
    </row>
    <row r="18" spans="1:4" ht="15">
      <c r="A18" s="77"/>
      <c r="B18" s="77"/>
      <c r="C18" s="78"/>
      <c r="D18" s="78"/>
    </row>
    <row r="19" spans="1:4" ht="30">
      <c r="A19" s="77"/>
      <c r="B19" s="77" t="s">
        <v>63</v>
      </c>
      <c r="C19" s="78" t="s">
        <v>64</v>
      </c>
      <c r="D19" s="78"/>
    </row>
    <row r="20" spans="1:4" ht="15">
      <c r="A20" s="77"/>
      <c r="B20" s="77"/>
      <c r="C20" s="78"/>
      <c r="D20" s="78"/>
    </row>
    <row r="21" spans="1:4" ht="15">
      <c r="A21" s="77"/>
      <c r="B21" s="77"/>
      <c r="C21" s="78"/>
      <c r="D21" s="78"/>
    </row>
    <row r="22" spans="1:4" ht="15">
      <c r="A22" s="77"/>
      <c r="B22" s="77"/>
      <c r="C22" s="78"/>
      <c r="D22" s="78"/>
    </row>
    <row r="23" spans="1:4" ht="15">
      <c r="A23" s="77"/>
      <c r="B23" s="77"/>
      <c r="C23" s="78"/>
      <c r="D23" s="78"/>
    </row>
    <row r="24" spans="1:4" ht="15">
      <c r="A24" s="77"/>
      <c r="B24" s="77"/>
      <c r="C24" s="78"/>
      <c r="D24" s="78"/>
    </row>
    <row r="25" spans="1:4" ht="19.5" customHeight="1">
      <c r="A25" s="77"/>
      <c r="B25" s="114" t="s">
        <v>67</v>
      </c>
      <c r="C25" s="114"/>
      <c r="D25" s="78"/>
    </row>
    <row r="26" spans="1:4" ht="19.5" customHeight="1">
      <c r="A26" s="77"/>
      <c r="B26" s="114" t="s">
        <v>68</v>
      </c>
      <c r="C26" s="114"/>
      <c r="D26" s="78"/>
    </row>
    <row r="27" spans="1:4" ht="19.5" customHeight="1">
      <c r="A27" s="77"/>
      <c r="B27" s="84"/>
      <c r="C27" s="84"/>
      <c r="D27" s="78"/>
    </row>
    <row r="28" spans="1:4" ht="19.5" customHeight="1">
      <c r="A28" s="77"/>
      <c r="B28" s="85" t="s">
        <v>69</v>
      </c>
      <c r="C28" s="85" t="s">
        <v>81</v>
      </c>
      <c r="D28" s="78"/>
    </row>
    <row r="29" spans="1:4" ht="19.5" customHeight="1">
      <c r="A29" s="77"/>
      <c r="B29" s="85"/>
      <c r="C29" s="85"/>
      <c r="D29" s="78"/>
    </row>
    <row r="30" spans="1:4" ht="19.5" customHeight="1">
      <c r="A30" s="77"/>
      <c r="B30" s="85" t="s">
        <v>70</v>
      </c>
      <c r="C30" s="85" t="s">
        <v>73</v>
      </c>
      <c r="D30" s="78"/>
    </row>
    <row r="31" spans="1:4" ht="19.5" customHeight="1">
      <c r="A31" s="77"/>
      <c r="B31" s="85"/>
      <c r="C31" s="85"/>
      <c r="D31" s="78"/>
    </row>
    <row r="32" spans="1:4" ht="19.5" customHeight="1">
      <c r="A32" s="77"/>
      <c r="B32" s="85" t="s">
        <v>71</v>
      </c>
      <c r="C32" s="85" t="s">
        <v>72</v>
      </c>
      <c r="D32" s="78"/>
    </row>
    <row r="33" spans="1:4" ht="15">
      <c r="A33" s="77"/>
      <c r="B33" s="77"/>
      <c r="C33" s="78"/>
      <c r="D33" s="78"/>
    </row>
    <row r="34" spans="1:4" ht="15" hidden="1">
      <c r="A34" s="77"/>
      <c r="B34" s="77"/>
      <c r="C34" s="78"/>
      <c r="D34" s="78"/>
    </row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D124" sheet="1" objects="1" scenarios="1" selectLockedCells="1"/>
  <mergeCells count="5">
    <mergeCell ref="B26:C26"/>
    <mergeCell ref="B1:C1"/>
    <mergeCell ref="B2:C2"/>
    <mergeCell ref="B3:C3"/>
    <mergeCell ref="B25:C25"/>
  </mergeCells>
  <printOptions/>
  <pageMargins left="0.7874015748031497" right="0.3937007874015748" top="0.77" bottom="0.3937007874015748" header="0.29" footer="0.1968503937007874"/>
  <pageSetup horizontalDpi="600" verticalDpi="600" orientation="portrait" paperSize="9" r:id="rId2"/>
  <headerFooter alignWithMargins="0">
    <oddFooter>&amp;L&amp;8&amp;F : &amp;A&amp;C&amp;G&amp;R&amp;8&amp;D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8"/>
  <sheetViews>
    <sheetView workbookViewId="0" topLeftCell="A1">
      <selection activeCell="C45" sqref="C45"/>
    </sheetView>
  </sheetViews>
  <sheetFormatPr defaultColWidth="11.421875" defaultRowHeight="12.75" zeroHeight="1"/>
  <cols>
    <col min="1" max="1" width="2.7109375" style="18" customWidth="1"/>
    <col min="2" max="2" width="4.140625" style="14" customWidth="1"/>
    <col min="3" max="3" width="16.28125" style="14" bestFit="1" customWidth="1"/>
    <col min="4" max="4" width="23.7109375" style="14" customWidth="1"/>
    <col min="5" max="11" width="5.7109375" style="14" customWidth="1"/>
    <col min="12" max="12" width="7.7109375" style="14" customWidth="1"/>
    <col min="13" max="13" width="8.421875" style="14" bestFit="1" customWidth="1"/>
    <col min="14" max="14" width="1.7109375" style="7" hidden="1" customWidth="1"/>
    <col min="15" max="15" width="3.00390625" style="7" hidden="1" customWidth="1"/>
    <col min="16" max="16" width="7.421875" style="7" hidden="1" customWidth="1"/>
    <col min="17" max="17" width="7.140625" style="7" hidden="1" customWidth="1"/>
    <col min="18" max="18" width="6.28125" style="7" hidden="1" customWidth="1"/>
    <col min="19" max="19" width="3.8515625" style="7" hidden="1" customWidth="1"/>
    <col min="20" max="20" width="7.140625" style="7" hidden="1" customWidth="1"/>
    <col min="21" max="21" width="6.28125" style="7" hidden="1" customWidth="1"/>
    <col min="22" max="22" width="4.00390625" style="7" hidden="1" customWidth="1"/>
    <col min="23" max="23" width="7.00390625" style="7" hidden="1" customWidth="1"/>
    <col min="24" max="24" width="1.7109375" style="7" hidden="1" customWidth="1"/>
    <col min="25" max="26" width="1.8515625" style="7" hidden="1" customWidth="1"/>
    <col min="27" max="27" width="7.140625" style="7" hidden="1" customWidth="1"/>
    <col min="28" max="29" width="1.8515625" style="7" hidden="1" customWidth="1"/>
    <col min="30" max="30" width="6.28125" style="7" hidden="1" customWidth="1"/>
    <col min="31" max="31" width="1.8515625" style="7" hidden="1" customWidth="1"/>
    <col min="32" max="32" width="1.7109375" style="7" hidden="1" customWidth="1"/>
    <col min="33" max="33" width="4.7109375" style="7" hidden="1" customWidth="1"/>
    <col min="34" max="34" width="10.00390625" style="7" hidden="1" customWidth="1"/>
    <col min="35" max="35" width="7.28125" style="7" hidden="1" customWidth="1"/>
    <col min="36" max="36" width="10.140625" style="7" hidden="1" customWidth="1"/>
    <col min="37" max="37" width="11.8515625" style="7" hidden="1" customWidth="1"/>
    <col min="38" max="38" width="6.421875" style="7" hidden="1" customWidth="1"/>
    <col min="39" max="39" width="1.7109375" style="7" hidden="1" customWidth="1"/>
    <col min="40" max="40" width="7.00390625" style="7" hidden="1" customWidth="1"/>
    <col min="41" max="41" width="1.7109375" style="7" hidden="1" customWidth="1"/>
    <col min="42" max="43" width="1.8515625" style="7" hidden="1" customWidth="1"/>
    <col min="44" max="44" width="7.140625" style="7" hidden="1" customWidth="1"/>
    <col min="45" max="46" width="1.8515625" style="7" hidden="1" customWidth="1"/>
    <col min="47" max="47" width="6.28125" style="7" hidden="1" customWidth="1"/>
    <col min="48" max="48" width="1.8515625" style="7" hidden="1" customWidth="1"/>
    <col min="49" max="49" width="1.7109375" style="7" hidden="1" customWidth="1"/>
    <col min="50" max="50" width="15.140625" style="14" hidden="1" customWidth="1"/>
    <col min="51" max="51" width="1.7109375" style="14" hidden="1" customWidth="1"/>
    <col min="52" max="52" width="30.00390625" style="14" hidden="1" customWidth="1"/>
    <col min="53" max="53" width="10.8515625" style="14" hidden="1" customWidth="1"/>
    <col min="54" max="16384" width="1.7109375" style="14" hidden="1" customWidth="1"/>
  </cols>
  <sheetData>
    <row r="1" spans="1:54" ht="3.7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BB1" s="7"/>
    </row>
    <row r="2" spans="1:54" ht="18">
      <c r="A2" s="150" t="s">
        <v>39</v>
      </c>
      <c r="B2" s="151"/>
      <c r="C2" s="151"/>
      <c r="D2" s="151"/>
      <c r="E2" s="151"/>
      <c r="F2" s="151"/>
      <c r="G2" s="151"/>
      <c r="H2" s="151"/>
      <c r="I2" s="151"/>
      <c r="J2" s="152"/>
      <c r="K2" s="152"/>
      <c r="L2" s="152"/>
      <c r="M2" s="74"/>
      <c r="AX2" s="7"/>
      <c r="AY2" s="7"/>
      <c r="AZ2" s="7"/>
      <c r="BA2" s="7"/>
      <c r="BB2" s="7"/>
    </row>
    <row r="3" spans="1:54" ht="3.7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AX3" s="7"/>
      <c r="AY3" s="7"/>
      <c r="AZ3" s="7"/>
      <c r="BA3" s="7"/>
      <c r="BB3" s="7"/>
    </row>
    <row r="4" spans="1:54" ht="15">
      <c r="A4" s="46"/>
      <c r="B4" s="49" t="s">
        <v>5</v>
      </c>
      <c r="C4" s="49"/>
      <c r="D4" s="154"/>
      <c r="E4" s="154"/>
      <c r="F4" s="154"/>
      <c r="G4" s="154"/>
      <c r="H4" s="154"/>
      <c r="I4" s="154"/>
      <c r="J4" s="154"/>
      <c r="K4" s="154"/>
      <c r="L4" s="154"/>
      <c r="M4" s="48"/>
      <c r="AX4" s="7"/>
      <c r="AY4" s="7"/>
      <c r="AZ4" s="7"/>
      <c r="BA4" s="7"/>
      <c r="BB4" s="7"/>
    </row>
    <row r="5" spans="1:54" ht="4.5" customHeight="1">
      <c r="A5" s="46"/>
      <c r="B5" s="49"/>
      <c r="C5" s="49"/>
      <c r="D5" s="50"/>
      <c r="E5" s="51"/>
      <c r="F5" s="51"/>
      <c r="G5" s="51"/>
      <c r="H5" s="51"/>
      <c r="I5" s="51"/>
      <c r="J5" s="51"/>
      <c r="K5" s="51"/>
      <c r="L5" s="51"/>
      <c r="M5" s="48"/>
      <c r="AX5" s="7"/>
      <c r="AY5" s="7"/>
      <c r="AZ5" s="7"/>
      <c r="BA5" s="7"/>
      <c r="BB5" s="7"/>
    </row>
    <row r="6" spans="1:54" ht="15">
      <c r="A6" s="46"/>
      <c r="B6" s="49" t="s">
        <v>6</v>
      </c>
      <c r="C6" s="49"/>
      <c r="D6" s="154"/>
      <c r="E6" s="154"/>
      <c r="F6" s="154"/>
      <c r="G6" s="154"/>
      <c r="H6" s="154"/>
      <c r="I6" s="154"/>
      <c r="J6" s="154"/>
      <c r="K6" s="154"/>
      <c r="L6" s="154"/>
      <c r="M6" s="48"/>
      <c r="AX6" s="7"/>
      <c r="AY6" s="7"/>
      <c r="AZ6" s="7"/>
      <c r="BA6" s="7"/>
      <c r="BB6" s="7"/>
    </row>
    <row r="7" spans="1:54" ht="4.5" customHeight="1">
      <c r="A7" s="46"/>
      <c r="B7" s="49"/>
      <c r="C7" s="49"/>
      <c r="D7" s="50"/>
      <c r="E7" s="51"/>
      <c r="F7" s="51"/>
      <c r="G7" s="51"/>
      <c r="H7" s="51"/>
      <c r="I7" s="51"/>
      <c r="J7" s="51"/>
      <c r="K7" s="51"/>
      <c r="L7" s="51"/>
      <c r="M7" s="48"/>
      <c r="AX7" s="7"/>
      <c r="AY7" s="7"/>
      <c r="AZ7" s="7"/>
      <c r="BA7" s="7"/>
      <c r="BB7" s="7"/>
    </row>
    <row r="8" spans="1:54" ht="15">
      <c r="A8" s="46"/>
      <c r="B8" s="49" t="s">
        <v>7</v>
      </c>
      <c r="C8" s="49"/>
      <c r="D8" s="154"/>
      <c r="E8" s="154"/>
      <c r="F8" s="154"/>
      <c r="G8" s="154"/>
      <c r="H8" s="154"/>
      <c r="I8" s="154"/>
      <c r="J8" s="154"/>
      <c r="K8" s="154"/>
      <c r="L8" s="154"/>
      <c r="M8" s="52"/>
      <c r="AX8" s="7"/>
      <c r="AY8" s="7"/>
      <c r="AZ8" s="7"/>
      <c r="BA8" s="7"/>
      <c r="BB8" s="7"/>
    </row>
    <row r="9" spans="1:54" ht="4.5" customHeight="1">
      <c r="A9" s="46"/>
      <c r="B9" s="49"/>
      <c r="C9" s="49"/>
      <c r="D9" s="50"/>
      <c r="E9" s="51"/>
      <c r="F9" s="51"/>
      <c r="G9" s="51"/>
      <c r="H9" s="51"/>
      <c r="I9" s="51"/>
      <c r="J9" s="51"/>
      <c r="K9" s="51"/>
      <c r="L9" s="51"/>
      <c r="M9" s="48"/>
      <c r="AX9" s="7"/>
      <c r="AY9" s="7"/>
      <c r="AZ9" s="7"/>
      <c r="BA9" s="7"/>
      <c r="BB9" s="7"/>
    </row>
    <row r="10" spans="1:54" ht="15">
      <c r="A10" s="46"/>
      <c r="B10" s="49" t="s">
        <v>34</v>
      </c>
      <c r="C10" s="49"/>
      <c r="D10" s="155" t="str">
        <f>AZ17</f>
        <v>erhöhtes Anforderungsniveau</v>
      </c>
      <c r="E10" s="155"/>
      <c r="F10" s="155"/>
      <c r="G10" s="155"/>
      <c r="H10" s="155"/>
      <c r="I10" s="155"/>
      <c r="J10" s="155"/>
      <c r="K10" s="155"/>
      <c r="L10" s="155"/>
      <c r="M10" s="48"/>
      <c r="AX10" s="7"/>
      <c r="AY10" s="7"/>
      <c r="AZ10" s="7"/>
      <c r="BA10" s="7"/>
      <c r="BB10" s="7"/>
    </row>
    <row r="11" spans="1:54" ht="4.5" customHeight="1">
      <c r="A11" s="46"/>
      <c r="B11" s="47"/>
      <c r="C11" s="47"/>
      <c r="D11" s="51"/>
      <c r="E11" s="51"/>
      <c r="F11" s="51"/>
      <c r="G11" s="51"/>
      <c r="H11" s="51"/>
      <c r="I11" s="51"/>
      <c r="J11" s="51"/>
      <c r="K11" s="51"/>
      <c r="L11" s="51"/>
      <c r="M11" s="48"/>
      <c r="AX11" s="7"/>
      <c r="AY11" s="7"/>
      <c r="AZ11" s="7"/>
      <c r="BA11" s="7"/>
      <c r="BB11" s="7"/>
    </row>
    <row r="12" spans="1:54" ht="15">
      <c r="A12" s="46"/>
      <c r="B12" s="49" t="s">
        <v>8</v>
      </c>
      <c r="C12" s="49"/>
      <c r="D12" s="153" t="s">
        <v>85</v>
      </c>
      <c r="E12" s="153"/>
      <c r="F12" s="153"/>
      <c r="G12" s="153"/>
      <c r="H12" s="153"/>
      <c r="I12" s="153"/>
      <c r="J12" s="153"/>
      <c r="K12" s="153"/>
      <c r="L12" s="153"/>
      <c r="M12" s="48"/>
      <c r="Q12" s="122" t="s">
        <v>51</v>
      </c>
      <c r="R12" s="124"/>
      <c r="S12" s="91"/>
      <c r="T12" s="122" t="s">
        <v>51</v>
      </c>
      <c r="U12" s="124"/>
      <c r="Y12" s="122" t="s">
        <v>51</v>
      </c>
      <c r="Z12" s="123"/>
      <c r="AA12" s="123"/>
      <c r="AB12" s="123"/>
      <c r="AC12" s="123"/>
      <c r="AD12" s="123"/>
      <c r="AE12" s="124"/>
      <c r="AH12" s="122" t="s">
        <v>51</v>
      </c>
      <c r="AI12" s="124"/>
      <c r="AK12" s="122" t="s">
        <v>51</v>
      </c>
      <c r="AL12" s="124"/>
      <c r="AX12" s="7"/>
      <c r="AY12" s="7"/>
      <c r="AZ12" s="7"/>
      <c r="BA12" s="7"/>
      <c r="BB12" s="7"/>
    </row>
    <row r="13" spans="1:54" ht="4.5" customHeight="1">
      <c r="A13" s="46"/>
      <c r="B13" s="47"/>
      <c r="C13" s="47"/>
      <c r="D13" s="51"/>
      <c r="E13" s="51"/>
      <c r="F13" s="51"/>
      <c r="G13" s="51"/>
      <c r="H13" s="51"/>
      <c r="I13" s="51"/>
      <c r="J13" s="51"/>
      <c r="K13" s="51"/>
      <c r="L13" s="51"/>
      <c r="M13" s="48"/>
      <c r="Q13" s="134"/>
      <c r="R13" s="135"/>
      <c r="S13" s="91"/>
      <c r="T13" s="134"/>
      <c r="U13" s="135"/>
      <c r="Y13" s="125"/>
      <c r="Z13" s="126"/>
      <c r="AA13" s="126"/>
      <c r="AB13" s="126"/>
      <c r="AC13" s="126"/>
      <c r="AD13" s="126"/>
      <c r="AE13" s="127"/>
      <c r="AH13" s="134"/>
      <c r="AI13" s="135"/>
      <c r="AK13" s="134"/>
      <c r="AL13" s="135"/>
      <c r="AX13" s="7"/>
      <c r="AY13" s="7"/>
      <c r="AZ13" s="7"/>
      <c r="BA13" s="7"/>
      <c r="BB13" s="7"/>
    </row>
    <row r="14" spans="1:54" ht="15">
      <c r="A14" s="46"/>
      <c r="B14" s="49" t="s">
        <v>45</v>
      </c>
      <c r="C14" s="49"/>
      <c r="D14" s="154"/>
      <c r="E14" s="154"/>
      <c r="F14" s="154"/>
      <c r="G14" s="154"/>
      <c r="H14" s="154"/>
      <c r="I14" s="154"/>
      <c r="J14" s="154"/>
      <c r="K14" s="154"/>
      <c r="L14" s="154"/>
      <c r="M14" s="48"/>
      <c r="Q14" s="128" t="s">
        <v>85</v>
      </c>
      <c r="R14" s="130"/>
      <c r="S14" s="90"/>
      <c r="T14" s="128" t="s">
        <v>85</v>
      </c>
      <c r="U14" s="130"/>
      <c r="Y14" s="128" t="s">
        <v>85</v>
      </c>
      <c r="Z14" s="129"/>
      <c r="AA14" s="129"/>
      <c r="AB14" s="129"/>
      <c r="AC14" s="129"/>
      <c r="AD14" s="129"/>
      <c r="AE14" s="130"/>
      <c r="AH14" s="128" t="s">
        <v>33</v>
      </c>
      <c r="AI14" s="130"/>
      <c r="AK14" s="128" t="s">
        <v>33</v>
      </c>
      <c r="AL14" s="130"/>
      <c r="AX14" s="7"/>
      <c r="AY14" s="7"/>
      <c r="AZ14" s="7"/>
      <c r="BA14" s="7"/>
      <c r="BB14" s="7"/>
    </row>
    <row r="15" spans="1:54" ht="4.5" customHeight="1" thickBo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Q15" s="131"/>
      <c r="R15" s="113"/>
      <c r="S15" s="90"/>
      <c r="T15" s="131"/>
      <c r="U15" s="113"/>
      <c r="Y15" s="131"/>
      <c r="Z15" s="132"/>
      <c r="AA15" s="132"/>
      <c r="AB15" s="132"/>
      <c r="AC15" s="132"/>
      <c r="AD15" s="132"/>
      <c r="AE15" s="113"/>
      <c r="AH15" s="131"/>
      <c r="AI15" s="113"/>
      <c r="AK15" s="131"/>
      <c r="AL15" s="113"/>
      <c r="AX15" s="7"/>
      <c r="AY15" s="7"/>
      <c r="AZ15" s="7"/>
      <c r="BA15" s="7"/>
      <c r="BB15" s="7"/>
    </row>
    <row r="16" spans="1:54" ht="13.5" thickBot="1">
      <c r="A16" s="46"/>
      <c r="B16" s="165" t="s">
        <v>3</v>
      </c>
      <c r="C16" s="169" t="str">
        <f>IF(D12="","Abitur in    ?",CONCATENATE("Abitur in ",VLOOKUP(D12,AZ52:BA55,2)))</f>
        <v>Abitur in P1/P2 &amp; P3</v>
      </c>
      <c r="D16" s="167" t="s">
        <v>4</v>
      </c>
      <c r="E16" s="156" t="s">
        <v>1</v>
      </c>
      <c r="F16" s="156"/>
      <c r="G16" s="156"/>
      <c r="H16" s="156"/>
      <c r="I16" s="156"/>
      <c r="J16" s="156"/>
      <c r="K16" s="156"/>
      <c r="L16" s="157" t="s">
        <v>2</v>
      </c>
      <c r="M16" s="79" t="s">
        <v>65</v>
      </c>
      <c r="P16" s="133" t="s">
        <v>50</v>
      </c>
      <c r="Q16" s="125" t="s">
        <v>38</v>
      </c>
      <c r="R16" s="127"/>
      <c r="S16" s="91"/>
      <c r="T16" s="122" t="s">
        <v>2</v>
      </c>
      <c r="U16" s="124"/>
      <c r="V16" s="35"/>
      <c r="W16" s="36" t="s">
        <v>40</v>
      </c>
      <c r="Y16" s="117" t="s">
        <v>44</v>
      </c>
      <c r="Z16" s="118"/>
      <c r="AA16" s="118"/>
      <c r="AB16" s="118"/>
      <c r="AC16" s="118"/>
      <c r="AD16" s="118"/>
      <c r="AE16" s="119"/>
      <c r="AG16" s="133" t="s">
        <v>50</v>
      </c>
      <c r="AH16" s="125" t="s">
        <v>38</v>
      </c>
      <c r="AI16" s="127"/>
      <c r="AK16" s="122" t="s">
        <v>2</v>
      </c>
      <c r="AL16" s="124"/>
      <c r="AM16" s="35"/>
      <c r="AN16" s="36" t="s">
        <v>40</v>
      </c>
      <c r="AP16" s="117" t="s">
        <v>44</v>
      </c>
      <c r="AQ16" s="118"/>
      <c r="AR16" s="118"/>
      <c r="AS16" s="118"/>
      <c r="AT16" s="118"/>
      <c r="AU16" s="118"/>
      <c r="AV16" s="119"/>
      <c r="AW16" s="35"/>
      <c r="AX16" s="15" t="s">
        <v>26</v>
      </c>
      <c r="AY16" s="7"/>
      <c r="AZ16" s="16" t="s">
        <v>27</v>
      </c>
      <c r="BA16" s="7"/>
      <c r="BB16" s="7"/>
    </row>
    <row r="17" spans="1:54" ht="13.5" thickBot="1">
      <c r="A17" s="46"/>
      <c r="B17" s="166"/>
      <c r="C17" s="170"/>
      <c r="D17" s="168"/>
      <c r="E17" s="64">
        <v>1</v>
      </c>
      <c r="F17" s="64">
        <v>2</v>
      </c>
      <c r="G17" s="64">
        <v>3</v>
      </c>
      <c r="H17" s="64">
        <v>4</v>
      </c>
      <c r="I17" s="64">
        <v>5</v>
      </c>
      <c r="J17" s="64">
        <v>6</v>
      </c>
      <c r="K17" s="64">
        <v>7</v>
      </c>
      <c r="L17" s="158"/>
      <c r="M17" s="80" t="s">
        <v>66</v>
      </c>
      <c r="P17" s="133"/>
      <c r="Q17" s="75" t="s">
        <v>35</v>
      </c>
      <c r="R17" s="75" t="s">
        <v>36</v>
      </c>
      <c r="S17" s="91"/>
      <c r="T17" s="75" t="s">
        <v>35</v>
      </c>
      <c r="U17" s="75" t="s">
        <v>36</v>
      </c>
      <c r="V17" s="35"/>
      <c r="W17" s="58" t="s">
        <v>0</v>
      </c>
      <c r="Y17" s="67">
        <v>1</v>
      </c>
      <c r="Z17" s="67">
        <v>2</v>
      </c>
      <c r="AA17" s="67">
        <v>3</v>
      </c>
      <c r="AB17" s="67">
        <v>4</v>
      </c>
      <c r="AC17" s="67">
        <v>5</v>
      </c>
      <c r="AD17" s="67">
        <v>6</v>
      </c>
      <c r="AE17" s="67">
        <v>7</v>
      </c>
      <c r="AG17" s="133"/>
      <c r="AH17" s="75" t="s">
        <v>35</v>
      </c>
      <c r="AI17" s="75" t="s">
        <v>36</v>
      </c>
      <c r="AK17" s="75" t="s">
        <v>35</v>
      </c>
      <c r="AL17" s="75" t="s">
        <v>36</v>
      </c>
      <c r="AM17" s="35"/>
      <c r="AN17" s="58" t="s">
        <v>0</v>
      </c>
      <c r="AP17" s="67">
        <v>1</v>
      </c>
      <c r="AQ17" s="67">
        <v>2</v>
      </c>
      <c r="AR17" s="67">
        <v>3</v>
      </c>
      <c r="AS17" s="67">
        <v>4</v>
      </c>
      <c r="AT17" s="67">
        <v>5</v>
      </c>
      <c r="AU17" s="67">
        <v>6</v>
      </c>
      <c r="AV17" s="67">
        <v>7</v>
      </c>
      <c r="AW17" s="35"/>
      <c r="AX17" s="81"/>
      <c r="AY17" s="7"/>
      <c r="AZ17" s="1" t="s">
        <v>29</v>
      </c>
      <c r="BA17" s="7"/>
      <c r="BB17" s="7"/>
    </row>
    <row r="18" spans="1:54" ht="26.25" thickBot="1">
      <c r="A18" s="46"/>
      <c r="B18" s="8">
        <v>1</v>
      </c>
      <c r="C18" s="96"/>
      <c r="D18" s="88"/>
      <c r="E18" s="10"/>
      <c r="F18" s="10"/>
      <c r="G18" s="10"/>
      <c r="H18" s="10"/>
      <c r="I18" s="10"/>
      <c r="J18" s="10"/>
      <c r="K18" s="10"/>
      <c r="L18" s="59"/>
      <c r="M18" s="73">
        <f>IF(OR(C18="P1/P2/P3 ",C18="P2",C18="P3"),IF(L18="","?",""),IF(L18="","","?"))</f>
      </c>
      <c r="P18" s="76">
        <f>IF(OR(C18="P1/P2/P3",C18="P2"),"P1/P2",C18)</f>
        <v>0</v>
      </c>
      <c r="Q18" s="37">
        <f>IF(P18=$Q$14,SUM(E18:K18),0)</f>
        <v>0</v>
      </c>
      <c r="R18" s="37">
        <f>IF(P18=$Q$14,COUNT(E18:K18),0)</f>
        <v>0</v>
      </c>
      <c r="S18" s="39"/>
      <c r="T18" s="37">
        <f aca="true" t="shared" si="0" ref="T18:T52">IF(P18=$Q$14,L18,0)</f>
        <v>0</v>
      </c>
      <c r="U18" s="37">
        <f aca="true" t="shared" si="1" ref="U18:U52">IF(AND(P18=$Q$14,V18=16),1,0)</f>
        <v>0</v>
      </c>
      <c r="V18" s="38">
        <f>IF(L18="","",16)</f>
      </c>
      <c r="W18" s="37">
        <f>COUNTIF(U18:U52,1)</f>
        <v>0</v>
      </c>
      <c r="Y18" s="37">
        <f aca="true" t="shared" si="2" ref="Y18:AE18">IF(AND($P18=$Q$14,E$54="x"),IF(E18="","",E18),"")</f>
      </c>
      <c r="Z18" s="37">
        <f t="shared" si="2"/>
      </c>
      <c r="AA18" s="37">
        <f t="shared" si="2"/>
      </c>
      <c r="AB18" s="37">
        <f t="shared" si="2"/>
      </c>
      <c r="AC18" s="37">
        <f t="shared" si="2"/>
      </c>
      <c r="AD18" s="37">
        <f t="shared" si="2"/>
      </c>
      <c r="AE18" s="37">
        <f t="shared" si="2"/>
      </c>
      <c r="AG18" s="76">
        <f aca="true" t="shared" si="3" ref="AG18:AG52">IF(OR(C18="P1",C18="P2"),"P1/P2",C18)</f>
        <v>0</v>
      </c>
      <c r="AH18" s="37">
        <f>IF(AG18=$AH$14,SUM(E18:K18),0)</f>
        <v>0</v>
      </c>
      <c r="AI18" s="37">
        <f>IF(AG18=$AH$14,COUNT(E18:K18),0)</f>
        <v>0</v>
      </c>
      <c r="AK18" s="37">
        <f>IF(AG18=$AH$14,L18,0)</f>
        <v>0</v>
      </c>
      <c r="AL18" s="37">
        <f>IF(AND(AG18=$AH$14,AM18=16),1,0)</f>
        <v>0</v>
      </c>
      <c r="AM18" s="93">
        <f>IF(L18="","",16)</f>
      </c>
      <c r="AN18" s="37">
        <f>COUNTIF(AL18:AL52,1)</f>
        <v>0</v>
      </c>
      <c r="AP18" s="37">
        <f>IF(AND($AG18=$AH$14,E$54="x"),IF(E18="","",E18),"")</f>
      </c>
      <c r="AQ18" s="37">
        <f aca="true" t="shared" si="4" ref="AQ18:AV18">IF(AND($AG18=$AH$14,F$54="x"),IF(F18="","",F18),"")</f>
      </c>
      <c r="AR18" s="37">
        <f t="shared" si="4"/>
      </c>
      <c r="AS18" s="37">
        <f t="shared" si="4"/>
      </c>
      <c r="AT18" s="37">
        <f t="shared" si="4"/>
      </c>
      <c r="AU18" s="37">
        <f t="shared" si="4"/>
      </c>
      <c r="AV18" s="37">
        <f t="shared" si="4"/>
      </c>
      <c r="AW18" s="38"/>
      <c r="AX18" s="5" t="s">
        <v>9</v>
      </c>
      <c r="AY18" s="7"/>
      <c r="AZ18" s="3" t="s">
        <v>28</v>
      </c>
      <c r="BA18" s="7"/>
      <c r="BB18" s="7"/>
    </row>
    <row r="19" spans="1:54" ht="14.25" thickBot="1">
      <c r="A19" s="46"/>
      <c r="B19" s="6">
        <v>2</v>
      </c>
      <c r="C19" s="89"/>
      <c r="D19" s="86"/>
      <c r="E19" s="11"/>
      <c r="F19" s="11"/>
      <c r="G19" s="11"/>
      <c r="H19" s="11"/>
      <c r="I19" s="11"/>
      <c r="J19" s="11"/>
      <c r="K19" s="11"/>
      <c r="L19" s="60"/>
      <c r="M19" s="73">
        <f>IF(OR(C19="P1/P2/P3 ",C19="P2",C19="P3"),IF(L19="","?",""),IF(L19="","","?"))</f>
      </c>
      <c r="P19" s="76">
        <f aca="true" t="shared" si="5" ref="P19:P26">IF(OR(C19="P1",C19="P2"),"P1/P2",C19)</f>
        <v>0</v>
      </c>
      <c r="Q19" s="37">
        <f aca="true" t="shared" si="6" ref="Q19:Q26">IF(P19=$Q$14,SUM(E19:K19),0)</f>
        <v>0</v>
      </c>
      <c r="R19" s="37">
        <f aca="true" t="shared" si="7" ref="R19:R26">IF(P19=$Q$14,COUNT(E19:K19),0)</f>
        <v>0</v>
      </c>
      <c r="S19" s="39"/>
      <c r="T19" s="37">
        <f t="shared" si="0"/>
        <v>0</v>
      </c>
      <c r="U19" s="37">
        <f t="shared" si="1"/>
        <v>0</v>
      </c>
      <c r="V19" s="38">
        <f aca="true" t="shared" si="8" ref="V19:V52">IF(L19="","",16)</f>
      </c>
      <c r="W19" s="39"/>
      <c r="Y19" s="37">
        <f aca="true" t="shared" si="9" ref="Y19:Y52">IF(AND($P19=$Q$14,E$54="x"),IF(E19="","",E19),"")</f>
      </c>
      <c r="Z19" s="37">
        <f aca="true" t="shared" si="10" ref="Z19:Z52">IF(AND($P19=$Q$14,F$54="x"),IF(F19="","",F19),"")</f>
      </c>
      <c r="AA19" s="37">
        <f aca="true" t="shared" si="11" ref="AA19:AA52">IF(AND($P19=$Q$14,G$54="x"),IF(G19="","",G19),"")</f>
      </c>
      <c r="AB19" s="37">
        <f aca="true" t="shared" si="12" ref="AB19:AB52">IF(AND($P19=$Q$14,H$54="x"),IF(H19="","",H19),"")</f>
      </c>
      <c r="AC19" s="37">
        <f aca="true" t="shared" si="13" ref="AC19:AC52">IF(AND($P19=$Q$14,I$54="x"),IF(I19="","",I19),"")</f>
      </c>
      <c r="AD19" s="37">
        <f aca="true" t="shared" si="14" ref="AD19:AD52">IF(AND($P19=$Q$14,J$54="x"),IF(J19="","",J19),"")</f>
      </c>
      <c r="AE19" s="37">
        <f aca="true" t="shared" si="15" ref="AE19:AE52">IF(AND($P19=$Q$14,K$54="x"),IF(K19="","",K19),"")</f>
      </c>
      <c r="AG19" s="76">
        <f t="shared" si="3"/>
        <v>0</v>
      </c>
      <c r="AH19" s="37">
        <f aca="true" t="shared" si="16" ref="AH19:AH52">IF(AG19=$AH$14,SUM(E19:K19),0)</f>
        <v>0</v>
      </c>
      <c r="AI19" s="37">
        <f aca="true" t="shared" si="17" ref="AI19:AI52">IF(AG19=$AH$14,COUNT(E19:K19),0)</f>
        <v>0</v>
      </c>
      <c r="AK19" s="37">
        <f aca="true" t="shared" si="18" ref="AK19:AK52">IF(AG19=$AH$14,L19,0)</f>
        <v>0</v>
      </c>
      <c r="AL19" s="37">
        <f aca="true" t="shared" si="19" ref="AL19:AL52">IF(AND(AG19=$AH$14,AM19=16),1,0)</f>
        <v>0</v>
      </c>
      <c r="AM19" s="93">
        <f aca="true" t="shared" si="20" ref="AM19:AM52">IF(L19="","",16)</f>
      </c>
      <c r="AN19" s="39"/>
      <c r="AP19" s="37">
        <f aca="true" t="shared" si="21" ref="AP19:AP52">IF(AND($AG19=$AH$14,E$54="x"),IF(E19="","",E19),"")</f>
      </c>
      <c r="AQ19" s="37">
        <f aca="true" t="shared" si="22" ref="AQ19:AQ52">IF(AND($AG19=$AH$14,F$54="x"),IF(F19="","",F19),"")</f>
      </c>
      <c r="AR19" s="37">
        <f aca="true" t="shared" si="23" ref="AR19:AR52">IF(AND($AG19=$AH$14,G$54="x"),IF(G19="","",G19),"")</f>
      </c>
      <c r="AS19" s="37">
        <f aca="true" t="shared" si="24" ref="AS19:AS52">IF(AND($AG19=$AH$14,H$54="x"),IF(H19="","",H19),"")</f>
      </c>
      <c r="AT19" s="37">
        <f aca="true" t="shared" si="25" ref="AT19:AT52">IF(AND($AG19=$AH$14,I$54="x"),IF(I19="","",I19),"")</f>
      </c>
      <c r="AU19" s="37">
        <f aca="true" t="shared" si="26" ref="AU19:AU52">IF(AND($AG19=$AH$14,J$54="x"),IF(J19="","",J19),"")</f>
      </c>
      <c r="AV19" s="37">
        <f aca="true" t="shared" si="27" ref="AV19:AV52">IF(AND($AG19=$AH$14,K$54="x"),IF(K19="","",K19),"")</f>
      </c>
      <c r="AW19" s="35"/>
      <c r="AX19" s="2" t="s">
        <v>10</v>
      </c>
      <c r="AY19" s="7"/>
      <c r="AZ19" s="17"/>
      <c r="BA19" s="7"/>
      <c r="BB19" s="7"/>
    </row>
    <row r="20" spans="1:54" ht="14.25" thickBot="1">
      <c r="A20" s="46"/>
      <c r="B20" s="6">
        <v>3</v>
      </c>
      <c r="C20" s="89"/>
      <c r="D20" s="86"/>
      <c r="E20" s="11"/>
      <c r="F20" s="11"/>
      <c r="G20" s="11"/>
      <c r="H20" s="11"/>
      <c r="I20" s="11"/>
      <c r="J20" s="11"/>
      <c r="K20" s="11"/>
      <c r="L20" s="60"/>
      <c r="M20" s="73">
        <f>IF(OR(C20="P1/P2/P3 ",C20="P2",C20="P3"),IF(L20="","?",""),IF(L20="","","?"))</f>
      </c>
      <c r="P20" s="76">
        <f t="shared" si="5"/>
        <v>0</v>
      </c>
      <c r="Q20" s="37">
        <f t="shared" si="6"/>
        <v>0</v>
      </c>
      <c r="R20" s="37">
        <f t="shared" si="7"/>
        <v>0</v>
      </c>
      <c r="S20" s="39"/>
      <c r="T20" s="37">
        <f t="shared" si="0"/>
        <v>0</v>
      </c>
      <c r="U20" s="37">
        <f t="shared" si="1"/>
        <v>0</v>
      </c>
      <c r="V20" s="38">
        <f t="shared" si="8"/>
      </c>
      <c r="W20" s="39"/>
      <c r="Y20" s="37">
        <f t="shared" si="9"/>
      </c>
      <c r="Z20" s="37">
        <f t="shared" si="10"/>
      </c>
      <c r="AA20" s="37">
        <f t="shared" si="11"/>
      </c>
      <c r="AB20" s="37">
        <f t="shared" si="12"/>
      </c>
      <c r="AC20" s="37">
        <f t="shared" si="13"/>
      </c>
      <c r="AD20" s="37">
        <f t="shared" si="14"/>
      </c>
      <c r="AE20" s="37">
        <f t="shared" si="15"/>
      </c>
      <c r="AG20" s="76">
        <f t="shared" si="3"/>
        <v>0</v>
      </c>
      <c r="AH20" s="37">
        <f t="shared" si="16"/>
        <v>0</v>
      </c>
      <c r="AI20" s="37">
        <f t="shared" si="17"/>
        <v>0</v>
      </c>
      <c r="AJ20" s="39"/>
      <c r="AK20" s="37">
        <f t="shared" si="18"/>
        <v>0</v>
      </c>
      <c r="AL20" s="37">
        <f t="shared" si="19"/>
        <v>0</v>
      </c>
      <c r="AM20" s="93">
        <f t="shared" si="20"/>
      </c>
      <c r="AN20" s="39"/>
      <c r="AO20" s="39"/>
      <c r="AP20" s="37">
        <f t="shared" si="21"/>
      </c>
      <c r="AQ20" s="37">
        <f t="shared" si="22"/>
      </c>
      <c r="AR20" s="37">
        <f t="shared" si="23"/>
      </c>
      <c r="AS20" s="37">
        <f t="shared" si="24"/>
      </c>
      <c r="AT20" s="37">
        <f t="shared" si="25"/>
      </c>
      <c r="AU20" s="37">
        <f t="shared" si="26"/>
      </c>
      <c r="AV20" s="37">
        <f t="shared" si="27"/>
      </c>
      <c r="AW20" s="38"/>
      <c r="AX20" s="2" t="s">
        <v>11</v>
      </c>
      <c r="AY20" s="7"/>
      <c r="AZ20" s="7"/>
      <c r="BA20" s="7"/>
      <c r="BB20" s="7"/>
    </row>
    <row r="21" spans="1:54" ht="14.25" thickBot="1">
      <c r="A21" s="46"/>
      <c r="B21" s="6">
        <v>4</v>
      </c>
      <c r="C21" s="89"/>
      <c r="D21" s="86"/>
      <c r="E21" s="11"/>
      <c r="F21" s="11"/>
      <c r="G21" s="11"/>
      <c r="H21" s="11"/>
      <c r="I21" s="11"/>
      <c r="J21" s="11"/>
      <c r="K21" s="11"/>
      <c r="L21" s="60"/>
      <c r="M21" s="73">
        <f aca="true" t="shared" si="28" ref="M21:M52">IF(OR(C21="P1/P2/P3 ",C21="P2",C21="P3"),IF(L21="","?",""),IF(L21="","","?"))</f>
      </c>
      <c r="P21" s="76">
        <f t="shared" si="5"/>
        <v>0</v>
      </c>
      <c r="Q21" s="37">
        <f t="shared" si="6"/>
        <v>0</v>
      </c>
      <c r="R21" s="37">
        <f t="shared" si="7"/>
        <v>0</v>
      </c>
      <c r="S21" s="39"/>
      <c r="T21" s="37">
        <f t="shared" si="0"/>
        <v>0</v>
      </c>
      <c r="U21" s="37">
        <f t="shared" si="1"/>
        <v>0</v>
      </c>
      <c r="V21" s="38">
        <f t="shared" si="8"/>
      </c>
      <c r="W21" s="39"/>
      <c r="Y21" s="37">
        <f t="shared" si="9"/>
      </c>
      <c r="Z21" s="37">
        <f t="shared" si="10"/>
      </c>
      <c r="AA21" s="37">
        <f t="shared" si="11"/>
      </c>
      <c r="AB21" s="37">
        <f t="shared" si="12"/>
      </c>
      <c r="AC21" s="37">
        <f t="shared" si="13"/>
      </c>
      <c r="AD21" s="37">
        <f t="shared" si="14"/>
      </c>
      <c r="AE21" s="37">
        <f t="shared" si="15"/>
      </c>
      <c r="AG21" s="76">
        <f t="shared" si="3"/>
        <v>0</v>
      </c>
      <c r="AH21" s="37">
        <f t="shared" si="16"/>
        <v>0</v>
      </c>
      <c r="AI21" s="37">
        <f t="shared" si="17"/>
        <v>0</v>
      </c>
      <c r="AJ21" s="39"/>
      <c r="AK21" s="37">
        <f t="shared" si="18"/>
        <v>0</v>
      </c>
      <c r="AL21" s="37">
        <f t="shared" si="19"/>
        <v>0</v>
      </c>
      <c r="AM21" s="93">
        <f t="shared" si="20"/>
      </c>
      <c r="AN21" s="39"/>
      <c r="AO21" s="39"/>
      <c r="AP21" s="37">
        <f t="shared" si="21"/>
      </c>
      <c r="AQ21" s="37">
        <f t="shared" si="22"/>
      </c>
      <c r="AR21" s="37">
        <f t="shared" si="23"/>
      </c>
      <c r="AS21" s="37">
        <f t="shared" si="24"/>
      </c>
      <c r="AT21" s="37">
        <f t="shared" si="25"/>
      </c>
      <c r="AU21" s="37">
        <f t="shared" si="26"/>
      </c>
      <c r="AV21" s="37">
        <f t="shared" si="27"/>
      </c>
      <c r="AW21" s="35"/>
      <c r="AX21" s="2" t="s">
        <v>12</v>
      </c>
      <c r="AY21" s="7"/>
      <c r="AZ21" s="16" t="s">
        <v>32</v>
      </c>
      <c r="BA21" s="7"/>
      <c r="BB21" s="7"/>
    </row>
    <row r="22" spans="1:54" ht="13.5">
      <c r="A22" s="46"/>
      <c r="B22" s="6">
        <v>5</v>
      </c>
      <c r="C22" s="89"/>
      <c r="D22" s="86"/>
      <c r="E22" s="11"/>
      <c r="F22" s="11"/>
      <c r="G22" s="11"/>
      <c r="H22" s="11"/>
      <c r="I22" s="11"/>
      <c r="J22" s="11"/>
      <c r="K22" s="11"/>
      <c r="L22" s="60"/>
      <c r="M22" s="73">
        <f t="shared" si="28"/>
      </c>
      <c r="P22" s="76">
        <f t="shared" si="5"/>
        <v>0</v>
      </c>
      <c r="Q22" s="37">
        <f t="shared" si="6"/>
        <v>0</v>
      </c>
      <c r="R22" s="37">
        <f t="shared" si="7"/>
        <v>0</v>
      </c>
      <c r="S22" s="39"/>
      <c r="T22" s="37">
        <f t="shared" si="0"/>
        <v>0</v>
      </c>
      <c r="U22" s="37">
        <f t="shared" si="1"/>
        <v>0</v>
      </c>
      <c r="V22" s="38">
        <f t="shared" si="8"/>
      </c>
      <c r="W22" s="39"/>
      <c r="Y22" s="37">
        <f t="shared" si="9"/>
      </c>
      <c r="Z22" s="37">
        <f t="shared" si="10"/>
      </c>
      <c r="AA22" s="37">
        <f t="shared" si="11"/>
      </c>
      <c r="AB22" s="37">
        <f t="shared" si="12"/>
      </c>
      <c r="AC22" s="37">
        <f t="shared" si="13"/>
      </c>
      <c r="AD22" s="37">
        <f t="shared" si="14"/>
      </c>
      <c r="AE22" s="37">
        <f t="shared" si="15"/>
      </c>
      <c r="AG22" s="76">
        <f t="shared" si="3"/>
        <v>0</v>
      </c>
      <c r="AH22" s="37">
        <f t="shared" si="16"/>
        <v>0</v>
      </c>
      <c r="AI22" s="37">
        <f t="shared" si="17"/>
        <v>0</v>
      </c>
      <c r="AJ22" s="39"/>
      <c r="AK22" s="37">
        <f t="shared" si="18"/>
        <v>0</v>
      </c>
      <c r="AL22" s="37">
        <f t="shared" si="19"/>
        <v>0</v>
      </c>
      <c r="AM22" s="93">
        <f t="shared" si="20"/>
      </c>
      <c r="AN22" s="39"/>
      <c r="AO22" s="39"/>
      <c r="AP22" s="37">
        <f t="shared" si="21"/>
      </c>
      <c r="AQ22" s="37">
        <f t="shared" si="22"/>
      </c>
      <c r="AR22" s="37">
        <f t="shared" si="23"/>
      </c>
      <c r="AS22" s="37">
        <f t="shared" si="24"/>
      </c>
      <c r="AT22" s="37">
        <f t="shared" si="25"/>
      </c>
      <c r="AU22" s="37">
        <f t="shared" si="26"/>
      </c>
      <c r="AV22" s="37">
        <f t="shared" si="27"/>
      </c>
      <c r="AW22" s="38"/>
      <c r="AX22" s="2" t="s">
        <v>14</v>
      </c>
      <c r="AY22" s="7"/>
      <c r="AZ22" s="1" t="s">
        <v>85</v>
      </c>
      <c r="BA22" s="7"/>
      <c r="BB22" s="7"/>
    </row>
    <row r="23" spans="1:54" ht="13.5">
      <c r="A23" s="46"/>
      <c r="B23" s="6">
        <v>6</v>
      </c>
      <c r="C23" s="89"/>
      <c r="D23" s="86"/>
      <c r="E23" s="11"/>
      <c r="F23" s="11"/>
      <c r="G23" s="11"/>
      <c r="H23" s="11"/>
      <c r="I23" s="11"/>
      <c r="J23" s="11"/>
      <c r="K23" s="11"/>
      <c r="L23" s="60"/>
      <c r="M23" s="73">
        <f t="shared" si="28"/>
      </c>
      <c r="P23" s="76">
        <f t="shared" si="5"/>
        <v>0</v>
      </c>
      <c r="Q23" s="37">
        <f t="shared" si="6"/>
        <v>0</v>
      </c>
      <c r="R23" s="37">
        <f t="shared" si="7"/>
        <v>0</v>
      </c>
      <c r="S23" s="39"/>
      <c r="T23" s="37">
        <f t="shared" si="0"/>
        <v>0</v>
      </c>
      <c r="U23" s="37">
        <f t="shared" si="1"/>
        <v>0</v>
      </c>
      <c r="V23" s="38">
        <f t="shared" si="8"/>
      </c>
      <c r="W23" s="39"/>
      <c r="Y23" s="37">
        <f t="shared" si="9"/>
      </c>
      <c r="Z23" s="37">
        <f t="shared" si="10"/>
      </c>
      <c r="AA23" s="37">
        <f t="shared" si="11"/>
      </c>
      <c r="AB23" s="37">
        <f t="shared" si="12"/>
      </c>
      <c r="AC23" s="37">
        <f t="shared" si="13"/>
      </c>
      <c r="AD23" s="37">
        <f t="shared" si="14"/>
      </c>
      <c r="AE23" s="37">
        <f t="shared" si="15"/>
      </c>
      <c r="AG23" s="76">
        <f t="shared" si="3"/>
        <v>0</v>
      </c>
      <c r="AH23" s="37">
        <f t="shared" si="16"/>
        <v>0</v>
      </c>
      <c r="AI23" s="37">
        <f t="shared" si="17"/>
        <v>0</v>
      </c>
      <c r="AJ23" s="39"/>
      <c r="AK23" s="37">
        <f t="shared" si="18"/>
        <v>0</v>
      </c>
      <c r="AL23" s="37">
        <f t="shared" si="19"/>
        <v>0</v>
      </c>
      <c r="AM23" s="93">
        <f t="shared" si="20"/>
      </c>
      <c r="AN23" s="39"/>
      <c r="AO23" s="39"/>
      <c r="AP23" s="37">
        <f t="shared" si="21"/>
      </c>
      <c r="AQ23" s="37">
        <f t="shared" si="22"/>
      </c>
      <c r="AR23" s="37">
        <f t="shared" si="23"/>
      </c>
      <c r="AS23" s="37">
        <f t="shared" si="24"/>
      </c>
      <c r="AT23" s="37">
        <f t="shared" si="25"/>
      </c>
      <c r="AU23" s="37">
        <f t="shared" si="26"/>
      </c>
      <c r="AV23" s="37">
        <f t="shared" si="27"/>
      </c>
      <c r="AW23" s="35"/>
      <c r="AX23" s="2" t="s">
        <v>13</v>
      </c>
      <c r="AY23" s="7"/>
      <c r="AZ23" s="5"/>
      <c r="BA23" s="7"/>
      <c r="BB23" s="7"/>
    </row>
    <row r="24" spans="1:54" ht="14.25" thickBot="1">
      <c r="A24" s="46"/>
      <c r="B24" s="6">
        <v>7</v>
      </c>
      <c r="C24" s="89"/>
      <c r="D24" s="86"/>
      <c r="E24" s="11"/>
      <c r="F24" s="11"/>
      <c r="G24" s="11"/>
      <c r="H24" s="11"/>
      <c r="I24" s="11"/>
      <c r="J24" s="11"/>
      <c r="K24" s="11"/>
      <c r="L24" s="60"/>
      <c r="M24" s="73">
        <f t="shared" si="28"/>
      </c>
      <c r="P24" s="76">
        <f t="shared" si="5"/>
        <v>0</v>
      </c>
      <c r="Q24" s="37">
        <f t="shared" si="6"/>
        <v>0</v>
      </c>
      <c r="R24" s="37">
        <f t="shared" si="7"/>
        <v>0</v>
      </c>
      <c r="S24" s="39"/>
      <c r="T24" s="37">
        <f t="shared" si="0"/>
        <v>0</v>
      </c>
      <c r="U24" s="37">
        <f t="shared" si="1"/>
        <v>0</v>
      </c>
      <c r="V24" s="38">
        <f t="shared" si="8"/>
      </c>
      <c r="W24" s="39"/>
      <c r="Y24" s="37">
        <f t="shared" si="9"/>
      </c>
      <c r="Z24" s="37">
        <f t="shared" si="10"/>
      </c>
      <c r="AA24" s="37">
        <f t="shared" si="11"/>
      </c>
      <c r="AB24" s="37">
        <f t="shared" si="12"/>
      </c>
      <c r="AC24" s="37">
        <f t="shared" si="13"/>
      </c>
      <c r="AD24" s="37">
        <f t="shared" si="14"/>
      </c>
      <c r="AE24" s="37">
        <f t="shared" si="15"/>
      </c>
      <c r="AG24" s="76">
        <f t="shared" si="3"/>
        <v>0</v>
      </c>
      <c r="AH24" s="37">
        <f t="shared" si="16"/>
        <v>0</v>
      </c>
      <c r="AI24" s="37">
        <f t="shared" si="17"/>
        <v>0</v>
      </c>
      <c r="AJ24" s="39"/>
      <c r="AK24" s="37">
        <f t="shared" si="18"/>
        <v>0</v>
      </c>
      <c r="AL24" s="37">
        <f t="shared" si="19"/>
        <v>0</v>
      </c>
      <c r="AM24" s="93">
        <f t="shared" si="20"/>
      </c>
      <c r="AN24" s="39"/>
      <c r="AO24" s="39"/>
      <c r="AP24" s="37">
        <f t="shared" si="21"/>
      </c>
      <c r="AQ24" s="37">
        <f t="shared" si="22"/>
      </c>
      <c r="AR24" s="37">
        <f t="shared" si="23"/>
      </c>
      <c r="AS24" s="37">
        <f t="shared" si="24"/>
      </c>
      <c r="AT24" s="37">
        <f t="shared" si="25"/>
      </c>
      <c r="AU24" s="37">
        <f t="shared" si="26"/>
      </c>
      <c r="AV24" s="37">
        <f t="shared" si="27"/>
      </c>
      <c r="AW24" s="38"/>
      <c r="AX24" s="2" t="s">
        <v>15</v>
      </c>
      <c r="AY24" s="7"/>
      <c r="AZ24" s="2"/>
      <c r="BA24" s="7"/>
      <c r="BB24" s="7"/>
    </row>
    <row r="25" spans="1:54" ht="14.25" thickBot="1">
      <c r="A25" s="46"/>
      <c r="B25" s="6">
        <v>8</v>
      </c>
      <c r="C25" s="89"/>
      <c r="D25" s="86"/>
      <c r="E25" s="11"/>
      <c r="F25" s="11"/>
      <c r="G25" s="11"/>
      <c r="H25" s="11"/>
      <c r="I25" s="11"/>
      <c r="J25" s="11"/>
      <c r="K25" s="11"/>
      <c r="L25" s="60"/>
      <c r="M25" s="73">
        <f t="shared" si="28"/>
      </c>
      <c r="P25" s="76">
        <f t="shared" si="5"/>
        <v>0</v>
      </c>
      <c r="Q25" s="37">
        <f t="shared" si="6"/>
        <v>0</v>
      </c>
      <c r="R25" s="37">
        <f t="shared" si="7"/>
        <v>0</v>
      </c>
      <c r="S25" s="39"/>
      <c r="T25" s="37">
        <f t="shared" si="0"/>
        <v>0</v>
      </c>
      <c r="U25" s="37">
        <f t="shared" si="1"/>
        <v>0</v>
      </c>
      <c r="V25" s="38">
        <f t="shared" si="8"/>
      </c>
      <c r="W25" s="39"/>
      <c r="Y25" s="37">
        <f t="shared" si="9"/>
      </c>
      <c r="Z25" s="37">
        <f t="shared" si="10"/>
      </c>
      <c r="AA25" s="37">
        <f t="shared" si="11"/>
      </c>
      <c r="AB25" s="37">
        <f t="shared" si="12"/>
      </c>
      <c r="AC25" s="37">
        <f t="shared" si="13"/>
      </c>
      <c r="AD25" s="37">
        <f t="shared" si="14"/>
      </c>
      <c r="AE25" s="37">
        <f t="shared" si="15"/>
      </c>
      <c r="AG25" s="76">
        <f t="shared" si="3"/>
        <v>0</v>
      </c>
      <c r="AH25" s="37">
        <f t="shared" si="16"/>
        <v>0</v>
      </c>
      <c r="AI25" s="37">
        <f t="shared" si="17"/>
        <v>0</v>
      </c>
      <c r="AJ25" s="39"/>
      <c r="AK25" s="37">
        <f t="shared" si="18"/>
        <v>0</v>
      </c>
      <c r="AL25" s="37">
        <f t="shared" si="19"/>
        <v>0</v>
      </c>
      <c r="AM25" s="93">
        <f t="shared" si="20"/>
      </c>
      <c r="AN25" s="39"/>
      <c r="AO25" s="39"/>
      <c r="AP25" s="37">
        <f t="shared" si="21"/>
      </c>
      <c r="AQ25" s="37">
        <f t="shared" si="22"/>
      </c>
      <c r="AR25" s="37">
        <f t="shared" si="23"/>
      </c>
      <c r="AS25" s="37">
        <f t="shared" si="24"/>
      </c>
      <c r="AT25" s="37">
        <f t="shared" si="25"/>
      </c>
      <c r="AU25" s="37">
        <f t="shared" si="26"/>
      </c>
      <c r="AV25" s="37">
        <f t="shared" si="27"/>
      </c>
      <c r="AW25" s="35"/>
      <c r="AX25" s="4" t="s">
        <v>16</v>
      </c>
      <c r="AY25" s="7"/>
      <c r="AZ25" s="17"/>
      <c r="BA25" s="7"/>
      <c r="BB25" s="7"/>
    </row>
    <row r="26" spans="1:54" ht="14.25" thickBot="1">
      <c r="A26" s="46"/>
      <c r="B26" s="6">
        <v>9</v>
      </c>
      <c r="C26" s="89"/>
      <c r="D26" s="86"/>
      <c r="E26" s="11"/>
      <c r="F26" s="11"/>
      <c r="G26" s="11"/>
      <c r="H26" s="11"/>
      <c r="I26" s="11"/>
      <c r="J26" s="11"/>
      <c r="K26" s="11"/>
      <c r="L26" s="60"/>
      <c r="M26" s="73">
        <f t="shared" si="28"/>
      </c>
      <c r="P26" s="76">
        <f t="shared" si="5"/>
        <v>0</v>
      </c>
      <c r="Q26" s="37">
        <f t="shared" si="6"/>
        <v>0</v>
      </c>
      <c r="R26" s="37">
        <f t="shared" si="7"/>
        <v>0</v>
      </c>
      <c r="S26" s="39"/>
      <c r="T26" s="37">
        <f t="shared" si="0"/>
        <v>0</v>
      </c>
      <c r="U26" s="37">
        <f t="shared" si="1"/>
        <v>0</v>
      </c>
      <c r="V26" s="38">
        <f t="shared" si="8"/>
      </c>
      <c r="W26" s="39"/>
      <c r="Y26" s="37">
        <f t="shared" si="9"/>
      </c>
      <c r="Z26" s="37">
        <f t="shared" si="10"/>
      </c>
      <c r="AA26" s="37">
        <f t="shared" si="11"/>
      </c>
      <c r="AB26" s="37">
        <f t="shared" si="12"/>
      </c>
      <c r="AC26" s="37">
        <f t="shared" si="13"/>
      </c>
      <c r="AD26" s="37">
        <f t="shared" si="14"/>
      </c>
      <c r="AE26" s="37">
        <f t="shared" si="15"/>
      </c>
      <c r="AG26" s="76">
        <f t="shared" si="3"/>
        <v>0</v>
      </c>
      <c r="AH26" s="37">
        <f t="shared" si="16"/>
        <v>0</v>
      </c>
      <c r="AI26" s="37">
        <f t="shared" si="17"/>
        <v>0</v>
      </c>
      <c r="AJ26" s="39"/>
      <c r="AK26" s="37">
        <f t="shared" si="18"/>
        <v>0</v>
      </c>
      <c r="AL26" s="37">
        <f t="shared" si="19"/>
        <v>0</v>
      </c>
      <c r="AM26" s="93">
        <f t="shared" si="20"/>
      </c>
      <c r="AN26" s="39"/>
      <c r="AO26" s="39"/>
      <c r="AP26" s="37">
        <f t="shared" si="21"/>
      </c>
      <c r="AQ26" s="37">
        <f t="shared" si="22"/>
      </c>
      <c r="AR26" s="37">
        <f t="shared" si="23"/>
      </c>
      <c r="AS26" s="37">
        <f t="shared" si="24"/>
      </c>
      <c r="AT26" s="37">
        <f t="shared" si="25"/>
      </c>
      <c r="AU26" s="37">
        <f t="shared" si="26"/>
      </c>
      <c r="AV26" s="37">
        <f t="shared" si="27"/>
      </c>
      <c r="AW26" s="38"/>
      <c r="AX26" s="82" t="s">
        <v>41</v>
      </c>
      <c r="AY26" s="7"/>
      <c r="AZ26" s="7"/>
      <c r="BA26" s="7"/>
      <c r="BB26" s="7"/>
    </row>
    <row r="27" spans="1:54" ht="14.25" thickBot="1">
      <c r="A27" s="46"/>
      <c r="B27" s="6">
        <v>10</v>
      </c>
      <c r="C27" s="89"/>
      <c r="D27" s="86"/>
      <c r="E27" s="11"/>
      <c r="F27" s="11"/>
      <c r="G27" s="11"/>
      <c r="H27" s="11"/>
      <c r="I27" s="11"/>
      <c r="J27" s="11"/>
      <c r="K27" s="11"/>
      <c r="L27" s="60"/>
      <c r="M27" s="73">
        <f t="shared" si="28"/>
      </c>
      <c r="P27" s="76">
        <f aca="true" t="shared" si="29" ref="P27:P52">IF(OR(C27="P1",C27="P2"),"P1/P2",C27)</f>
        <v>0</v>
      </c>
      <c r="Q27" s="37">
        <f aca="true" t="shared" si="30" ref="Q27:Q52">IF(P27=$Q$14,SUM(E27:K27),0)</f>
        <v>0</v>
      </c>
      <c r="R27" s="37">
        <f aca="true" t="shared" si="31" ref="R27:R52">IF(P27=$Q$14,COUNT(E27:K27),0)</f>
        <v>0</v>
      </c>
      <c r="S27" s="39"/>
      <c r="T27" s="37">
        <f t="shared" si="0"/>
        <v>0</v>
      </c>
      <c r="U27" s="37">
        <f t="shared" si="1"/>
        <v>0</v>
      </c>
      <c r="V27" s="38">
        <f t="shared" si="8"/>
      </c>
      <c r="W27" s="39"/>
      <c r="Y27" s="37">
        <f t="shared" si="9"/>
      </c>
      <c r="Z27" s="37">
        <f t="shared" si="10"/>
      </c>
      <c r="AA27" s="37">
        <f t="shared" si="11"/>
      </c>
      <c r="AB27" s="37">
        <f t="shared" si="12"/>
      </c>
      <c r="AC27" s="37">
        <f t="shared" si="13"/>
      </c>
      <c r="AD27" s="37">
        <f t="shared" si="14"/>
      </c>
      <c r="AE27" s="37">
        <f t="shared" si="15"/>
      </c>
      <c r="AG27" s="76">
        <f t="shared" si="3"/>
        <v>0</v>
      </c>
      <c r="AH27" s="37">
        <f t="shared" si="16"/>
        <v>0</v>
      </c>
      <c r="AI27" s="37">
        <f t="shared" si="17"/>
        <v>0</v>
      </c>
      <c r="AJ27" s="39"/>
      <c r="AK27" s="37">
        <f t="shared" si="18"/>
        <v>0</v>
      </c>
      <c r="AL27" s="37">
        <f t="shared" si="19"/>
        <v>0</v>
      </c>
      <c r="AM27" s="93">
        <f t="shared" si="20"/>
      </c>
      <c r="AN27" s="39"/>
      <c r="AO27" s="39"/>
      <c r="AP27" s="37">
        <f t="shared" si="21"/>
      </c>
      <c r="AQ27" s="37">
        <f t="shared" si="22"/>
      </c>
      <c r="AR27" s="37">
        <f t="shared" si="23"/>
      </c>
      <c r="AS27" s="37">
        <f t="shared" si="24"/>
      </c>
      <c r="AT27" s="37">
        <f t="shared" si="25"/>
      </c>
      <c r="AU27" s="37">
        <f t="shared" si="26"/>
      </c>
      <c r="AV27" s="37">
        <f t="shared" si="27"/>
      </c>
      <c r="AW27" s="35"/>
      <c r="AX27" s="1" t="s">
        <v>19</v>
      </c>
      <c r="AY27" s="7"/>
      <c r="AZ27" s="16" t="s">
        <v>37</v>
      </c>
      <c r="BA27" s="7"/>
      <c r="BB27" s="7"/>
    </row>
    <row r="28" spans="1:54" ht="13.5">
      <c r="A28" s="46"/>
      <c r="B28" s="6">
        <v>11</v>
      </c>
      <c r="C28" s="89"/>
      <c r="D28" s="86"/>
      <c r="E28" s="11"/>
      <c r="F28" s="11"/>
      <c r="G28" s="11"/>
      <c r="H28" s="11"/>
      <c r="I28" s="11"/>
      <c r="J28" s="11"/>
      <c r="K28" s="11"/>
      <c r="L28" s="60"/>
      <c r="M28" s="73">
        <f t="shared" si="28"/>
      </c>
      <c r="P28" s="76">
        <f t="shared" si="29"/>
        <v>0</v>
      </c>
      <c r="Q28" s="37">
        <f t="shared" si="30"/>
        <v>0</v>
      </c>
      <c r="R28" s="37">
        <f t="shared" si="31"/>
        <v>0</v>
      </c>
      <c r="S28" s="39"/>
      <c r="T28" s="37">
        <f t="shared" si="0"/>
        <v>0</v>
      </c>
      <c r="U28" s="37">
        <f t="shared" si="1"/>
        <v>0</v>
      </c>
      <c r="V28" s="38">
        <f t="shared" si="8"/>
      </c>
      <c r="W28" s="39"/>
      <c r="Y28" s="37">
        <f t="shared" si="9"/>
      </c>
      <c r="Z28" s="37">
        <f t="shared" si="10"/>
      </c>
      <c r="AA28" s="37">
        <f t="shared" si="11"/>
      </c>
      <c r="AB28" s="37">
        <f t="shared" si="12"/>
      </c>
      <c r="AC28" s="37">
        <f t="shared" si="13"/>
      </c>
      <c r="AD28" s="37">
        <f t="shared" si="14"/>
      </c>
      <c r="AE28" s="37">
        <f t="shared" si="15"/>
      </c>
      <c r="AG28" s="76">
        <f t="shared" si="3"/>
        <v>0</v>
      </c>
      <c r="AH28" s="37">
        <f t="shared" si="16"/>
        <v>0</v>
      </c>
      <c r="AI28" s="37">
        <f t="shared" si="17"/>
        <v>0</v>
      </c>
      <c r="AJ28" s="39"/>
      <c r="AK28" s="37">
        <f t="shared" si="18"/>
        <v>0</v>
      </c>
      <c r="AL28" s="37">
        <f t="shared" si="19"/>
        <v>0</v>
      </c>
      <c r="AM28" s="93">
        <f t="shared" si="20"/>
      </c>
      <c r="AN28" s="39"/>
      <c r="AO28" s="39"/>
      <c r="AP28" s="37">
        <f t="shared" si="21"/>
      </c>
      <c r="AQ28" s="37">
        <f t="shared" si="22"/>
      </c>
      <c r="AR28" s="37">
        <f t="shared" si="23"/>
      </c>
      <c r="AS28" s="37">
        <f t="shared" si="24"/>
      </c>
      <c r="AT28" s="37">
        <f t="shared" si="25"/>
      </c>
      <c r="AU28" s="37">
        <f t="shared" si="26"/>
      </c>
      <c r="AV28" s="37">
        <f t="shared" si="27"/>
      </c>
      <c r="AW28" s="38"/>
      <c r="AX28" s="2" t="s">
        <v>17</v>
      </c>
      <c r="AY28" s="7"/>
      <c r="AZ28" s="1" t="s">
        <v>85</v>
      </c>
      <c r="BA28" s="7"/>
      <c r="BB28" s="7"/>
    </row>
    <row r="29" spans="1:54" ht="13.5">
      <c r="A29" s="46"/>
      <c r="B29" s="6">
        <v>12</v>
      </c>
      <c r="C29" s="89"/>
      <c r="D29" s="86"/>
      <c r="E29" s="11"/>
      <c r="F29" s="11"/>
      <c r="G29" s="11"/>
      <c r="H29" s="11"/>
      <c r="I29" s="11"/>
      <c r="J29" s="11"/>
      <c r="K29" s="11"/>
      <c r="L29" s="60"/>
      <c r="M29" s="73">
        <f t="shared" si="28"/>
      </c>
      <c r="P29" s="76">
        <f t="shared" si="29"/>
        <v>0</v>
      </c>
      <c r="Q29" s="37">
        <f t="shared" si="30"/>
        <v>0</v>
      </c>
      <c r="R29" s="37">
        <f t="shared" si="31"/>
        <v>0</v>
      </c>
      <c r="S29" s="39"/>
      <c r="T29" s="37">
        <f t="shared" si="0"/>
        <v>0</v>
      </c>
      <c r="U29" s="37">
        <f t="shared" si="1"/>
        <v>0</v>
      </c>
      <c r="V29" s="38">
        <f t="shared" si="8"/>
      </c>
      <c r="W29" s="39"/>
      <c r="Y29" s="37">
        <f t="shared" si="9"/>
      </c>
      <c r="Z29" s="37">
        <f t="shared" si="10"/>
      </c>
      <c r="AA29" s="37">
        <f t="shared" si="11"/>
      </c>
      <c r="AB29" s="37">
        <f t="shared" si="12"/>
      </c>
      <c r="AC29" s="37">
        <f t="shared" si="13"/>
      </c>
      <c r="AD29" s="37">
        <f t="shared" si="14"/>
      </c>
      <c r="AE29" s="37">
        <f t="shared" si="15"/>
      </c>
      <c r="AG29" s="76">
        <f t="shared" si="3"/>
        <v>0</v>
      </c>
      <c r="AH29" s="37">
        <f t="shared" si="16"/>
        <v>0</v>
      </c>
      <c r="AI29" s="37">
        <f t="shared" si="17"/>
        <v>0</v>
      </c>
      <c r="AJ29" s="39"/>
      <c r="AK29" s="37">
        <f t="shared" si="18"/>
        <v>0</v>
      </c>
      <c r="AL29" s="37">
        <f t="shared" si="19"/>
        <v>0</v>
      </c>
      <c r="AM29" s="93">
        <f t="shared" si="20"/>
      </c>
      <c r="AN29" s="39"/>
      <c r="AO29" s="39"/>
      <c r="AP29" s="37">
        <f t="shared" si="21"/>
      </c>
      <c r="AQ29" s="37">
        <f t="shared" si="22"/>
      </c>
      <c r="AR29" s="37">
        <f t="shared" si="23"/>
      </c>
      <c r="AS29" s="37">
        <f t="shared" si="24"/>
      </c>
      <c r="AT29" s="37">
        <f t="shared" si="25"/>
      </c>
      <c r="AU29" s="37">
        <f t="shared" si="26"/>
      </c>
      <c r="AV29" s="37">
        <f t="shared" si="27"/>
      </c>
      <c r="AW29" s="35"/>
      <c r="AX29" s="2" t="s">
        <v>18</v>
      </c>
      <c r="AY29" s="7"/>
      <c r="AZ29" s="5"/>
      <c r="BA29" s="7"/>
      <c r="BB29" s="7"/>
    </row>
    <row r="30" spans="1:54" ht="14.25" thickBot="1">
      <c r="A30" s="46"/>
      <c r="B30" s="6">
        <v>13</v>
      </c>
      <c r="C30" s="89"/>
      <c r="D30" s="86"/>
      <c r="E30" s="11"/>
      <c r="F30" s="11"/>
      <c r="G30" s="11"/>
      <c r="H30" s="11"/>
      <c r="I30" s="11"/>
      <c r="J30" s="11"/>
      <c r="K30" s="11"/>
      <c r="L30" s="60"/>
      <c r="M30" s="73">
        <f t="shared" si="28"/>
      </c>
      <c r="P30" s="76">
        <f t="shared" si="29"/>
        <v>0</v>
      </c>
      <c r="Q30" s="37">
        <f t="shared" si="30"/>
        <v>0</v>
      </c>
      <c r="R30" s="37">
        <f t="shared" si="31"/>
        <v>0</v>
      </c>
      <c r="S30" s="39"/>
      <c r="T30" s="37">
        <f t="shared" si="0"/>
        <v>0</v>
      </c>
      <c r="U30" s="37">
        <f t="shared" si="1"/>
        <v>0</v>
      </c>
      <c r="V30" s="38">
        <f t="shared" si="8"/>
      </c>
      <c r="W30" s="39"/>
      <c r="Y30" s="37">
        <f t="shared" si="9"/>
      </c>
      <c r="Z30" s="37">
        <f t="shared" si="10"/>
      </c>
      <c r="AA30" s="37">
        <f t="shared" si="11"/>
      </c>
      <c r="AB30" s="37">
        <f t="shared" si="12"/>
      </c>
      <c r="AC30" s="37">
        <f t="shared" si="13"/>
      </c>
      <c r="AD30" s="37">
        <f t="shared" si="14"/>
      </c>
      <c r="AE30" s="37">
        <f t="shared" si="15"/>
      </c>
      <c r="AG30" s="76">
        <f t="shared" si="3"/>
        <v>0</v>
      </c>
      <c r="AH30" s="37">
        <f t="shared" si="16"/>
        <v>0</v>
      </c>
      <c r="AI30" s="37">
        <f t="shared" si="17"/>
        <v>0</v>
      </c>
      <c r="AJ30" s="39"/>
      <c r="AK30" s="37">
        <f t="shared" si="18"/>
        <v>0</v>
      </c>
      <c r="AL30" s="37">
        <f t="shared" si="19"/>
        <v>0</v>
      </c>
      <c r="AM30" s="93">
        <f t="shared" si="20"/>
      </c>
      <c r="AN30" s="39"/>
      <c r="AO30" s="39"/>
      <c r="AP30" s="37">
        <f t="shared" si="21"/>
      </c>
      <c r="AQ30" s="37">
        <f t="shared" si="22"/>
      </c>
      <c r="AR30" s="37">
        <f t="shared" si="23"/>
      </c>
      <c r="AS30" s="37">
        <f t="shared" si="24"/>
      </c>
      <c r="AT30" s="37">
        <f t="shared" si="25"/>
      </c>
      <c r="AU30" s="37">
        <f t="shared" si="26"/>
      </c>
      <c r="AV30" s="37">
        <f t="shared" si="27"/>
      </c>
      <c r="AW30" s="38"/>
      <c r="AX30" s="2" t="s">
        <v>30</v>
      </c>
      <c r="AY30" s="7"/>
      <c r="AZ30" s="2"/>
      <c r="BA30" s="7"/>
      <c r="BB30" s="7"/>
    </row>
    <row r="31" spans="1:54" ht="14.25" thickBot="1">
      <c r="A31" s="46"/>
      <c r="B31" s="6">
        <v>14</v>
      </c>
      <c r="C31" s="89"/>
      <c r="D31" s="86"/>
      <c r="E31" s="11"/>
      <c r="F31" s="11"/>
      <c r="G31" s="11"/>
      <c r="H31" s="11"/>
      <c r="I31" s="11"/>
      <c r="J31" s="11"/>
      <c r="K31" s="11"/>
      <c r="L31" s="60"/>
      <c r="M31" s="73">
        <f t="shared" si="28"/>
      </c>
      <c r="P31" s="76">
        <f t="shared" si="29"/>
        <v>0</v>
      </c>
      <c r="Q31" s="37">
        <f t="shared" si="30"/>
        <v>0</v>
      </c>
      <c r="R31" s="37">
        <f t="shared" si="31"/>
        <v>0</v>
      </c>
      <c r="S31" s="39"/>
      <c r="T31" s="37">
        <f t="shared" si="0"/>
        <v>0</v>
      </c>
      <c r="U31" s="37">
        <f t="shared" si="1"/>
        <v>0</v>
      </c>
      <c r="V31" s="38">
        <f t="shared" si="8"/>
      </c>
      <c r="W31" s="39"/>
      <c r="Y31" s="37">
        <f t="shared" si="9"/>
      </c>
      <c r="Z31" s="37">
        <f t="shared" si="10"/>
      </c>
      <c r="AA31" s="37">
        <f t="shared" si="11"/>
      </c>
      <c r="AB31" s="37">
        <f t="shared" si="12"/>
      </c>
      <c r="AC31" s="37">
        <f t="shared" si="13"/>
      </c>
      <c r="AD31" s="37">
        <f t="shared" si="14"/>
      </c>
      <c r="AE31" s="37">
        <f t="shared" si="15"/>
      </c>
      <c r="AG31" s="76">
        <f t="shared" si="3"/>
        <v>0</v>
      </c>
      <c r="AH31" s="37">
        <f t="shared" si="16"/>
        <v>0</v>
      </c>
      <c r="AI31" s="37">
        <f t="shared" si="17"/>
        <v>0</v>
      </c>
      <c r="AJ31" s="39"/>
      <c r="AK31" s="37">
        <f t="shared" si="18"/>
        <v>0</v>
      </c>
      <c r="AL31" s="37">
        <f t="shared" si="19"/>
        <v>0</v>
      </c>
      <c r="AM31" s="93">
        <f t="shared" si="20"/>
      </c>
      <c r="AN31" s="39"/>
      <c r="AO31" s="39"/>
      <c r="AP31" s="37">
        <f t="shared" si="21"/>
      </c>
      <c r="AQ31" s="37">
        <f t="shared" si="22"/>
      </c>
      <c r="AR31" s="37">
        <f t="shared" si="23"/>
      </c>
      <c r="AS31" s="37">
        <f t="shared" si="24"/>
      </c>
      <c r="AT31" s="37">
        <f t="shared" si="25"/>
      </c>
      <c r="AU31" s="37">
        <f t="shared" si="26"/>
      </c>
      <c r="AV31" s="37">
        <f t="shared" si="27"/>
      </c>
      <c r="AW31" s="35"/>
      <c r="AX31" s="4" t="s">
        <v>31</v>
      </c>
      <c r="AY31" s="7"/>
      <c r="AZ31" s="17"/>
      <c r="BA31" s="7"/>
      <c r="BB31" s="7"/>
    </row>
    <row r="32" spans="1:54" ht="14.25" thickBot="1">
      <c r="A32" s="46"/>
      <c r="B32" s="6">
        <v>15</v>
      </c>
      <c r="C32" s="89"/>
      <c r="D32" s="86"/>
      <c r="E32" s="11"/>
      <c r="F32" s="11"/>
      <c r="G32" s="11"/>
      <c r="H32" s="11"/>
      <c r="I32" s="11"/>
      <c r="J32" s="11"/>
      <c r="K32" s="11"/>
      <c r="L32" s="60"/>
      <c r="M32" s="73">
        <f t="shared" si="28"/>
      </c>
      <c r="P32" s="76">
        <f t="shared" si="29"/>
        <v>0</v>
      </c>
      <c r="Q32" s="37">
        <f t="shared" si="30"/>
        <v>0</v>
      </c>
      <c r="R32" s="37">
        <f t="shared" si="31"/>
        <v>0</v>
      </c>
      <c r="S32" s="39"/>
      <c r="T32" s="37">
        <f t="shared" si="0"/>
        <v>0</v>
      </c>
      <c r="U32" s="37">
        <f t="shared" si="1"/>
        <v>0</v>
      </c>
      <c r="V32" s="38">
        <f t="shared" si="8"/>
      </c>
      <c r="W32" s="39"/>
      <c r="Y32" s="37">
        <f t="shared" si="9"/>
      </c>
      <c r="Z32" s="37">
        <f t="shared" si="10"/>
      </c>
      <c r="AA32" s="37">
        <f t="shared" si="11"/>
      </c>
      <c r="AB32" s="37">
        <f t="shared" si="12"/>
      </c>
      <c r="AC32" s="37">
        <f t="shared" si="13"/>
      </c>
      <c r="AD32" s="37">
        <f t="shared" si="14"/>
      </c>
      <c r="AE32" s="37">
        <f t="shared" si="15"/>
      </c>
      <c r="AG32" s="76">
        <f t="shared" si="3"/>
        <v>0</v>
      </c>
      <c r="AH32" s="37">
        <f t="shared" si="16"/>
        <v>0</v>
      </c>
      <c r="AI32" s="37">
        <f t="shared" si="17"/>
        <v>0</v>
      </c>
      <c r="AJ32" s="39"/>
      <c r="AK32" s="37">
        <f t="shared" si="18"/>
        <v>0</v>
      </c>
      <c r="AL32" s="37">
        <f t="shared" si="19"/>
        <v>0</v>
      </c>
      <c r="AM32" s="93">
        <f t="shared" si="20"/>
      </c>
      <c r="AN32" s="39"/>
      <c r="AO32" s="39"/>
      <c r="AP32" s="37">
        <f t="shared" si="21"/>
      </c>
      <c r="AQ32" s="37">
        <f t="shared" si="22"/>
      </c>
      <c r="AR32" s="37">
        <f t="shared" si="23"/>
      </c>
      <c r="AS32" s="37">
        <f t="shared" si="24"/>
      </c>
      <c r="AT32" s="37">
        <f t="shared" si="25"/>
      </c>
      <c r="AU32" s="37">
        <f t="shared" si="26"/>
      </c>
      <c r="AV32" s="37">
        <f t="shared" si="27"/>
      </c>
      <c r="AW32" s="38"/>
      <c r="AX32" s="83" t="s">
        <v>41</v>
      </c>
      <c r="AY32" s="7"/>
      <c r="AZ32" s="7"/>
      <c r="BA32" s="7"/>
      <c r="BB32" s="7"/>
    </row>
    <row r="33" spans="1:54" ht="13.5">
      <c r="A33" s="46"/>
      <c r="B33" s="6">
        <v>16</v>
      </c>
      <c r="C33" s="89"/>
      <c r="D33" s="86"/>
      <c r="E33" s="11"/>
      <c r="F33" s="11"/>
      <c r="G33" s="11"/>
      <c r="H33" s="11"/>
      <c r="I33" s="11"/>
      <c r="J33" s="11"/>
      <c r="K33" s="11"/>
      <c r="L33" s="60"/>
      <c r="M33" s="73">
        <f t="shared" si="28"/>
      </c>
      <c r="P33" s="76">
        <f t="shared" si="29"/>
        <v>0</v>
      </c>
      <c r="Q33" s="37">
        <f t="shared" si="30"/>
        <v>0</v>
      </c>
      <c r="R33" s="37">
        <f t="shared" si="31"/>
        <v>0</v>
      </c>
      <c r="S33" s="39"/>
      <c r="T33" s="37">
        <f t="shared" si="0"/>
        <v>0</v>
      </c>
      <c r="U33" s="37">
        <f t="shared" si="1"/>
        <v>0</v>
      </c>
      <c r="V33" s="38">
        <f t="shared" si="8"/>
      </c>
      <c r="W33" s="39"/>
      <c r="Y33" s="37">
        <f t="shared" si="9"/>
      </c>
      <c r="Z33" s="37">
        <f t="shared" si="10"/>
      </c>
      <c r="AA33" s="37">
        <f t="shared" si="11"/>
      </c>
      <c r="AB33" s="37">
        <f t="shared" si="12"/>
      </c>
      <c r="AC33" s="37">
        <f t="shared" si="13"/>
      </c>
      <c r="AD33" s="37">
        <f t="shared" si="14"/>
      </c>
      <c r="AE33" s="37">
        <f t="shared" si="15"/>
      </c>
      <c r="AG33" s="76">
        <f t="shared" si="3"/>
        <v>0</v>
      </c>
      <c r="AH33" s="37">
        <f t="shared" si="16"/>
        <v>0</v>
      </c>
      <c r="AI33" s="37">
        <f t="shared" si="17"/>
        <v>0</v>
      </c>
      <c r="AJ33" s="39"/>
      <c r="AK33" s="37">
        <f t="shared" si="18"/>
        <v>0</v>
      </c>
      <c r="AL33" s="37">
        <f t="shared" si="19"/>
        <v>0</v>
      </c>
      <c r="AM33" s="93">
        <f t="shared" si="20"/>
      </c>
      <c r="AN33" s="39"/>
      <c r="AO33" s="39"/>
      <c r="AP33" s="37">
        <f t="shared" si="21"/>
      </c>
      <c r="AQ33" s="37">
        <f t="shared" si="22"/>
      </c>
      <c r="AR33" s="37">
        <f t="shared" si="23"/>
      </c>
      <c r="AS33" s="37">
        <f t="shared" si="24"/>
      </c>
      <c r="AT33" s="37">
        <f t="shared" si="25"/>
      </c>
      <c r="AU33" s="37">
        <f t="shared" si="26"/>
      </c>
      <c r="AV33" s="37">
        <f t="shared" si="27"/>
      </c>
      <c r="AW33" s="35"/>
      <c r="AX33" s="1" t="s">
        <v>20</v>
      </c>
      <c r="AY33" s="7"/>
      <c r="AZ33" s="16" t="s">
        <v>43</v>
      </c>
      <c r="BA33" s="7"/>
      <c r="BB33" s="7"/>
    </row>
    <row r="34" spans="1:54" ht="13.5">
      <c r="A34" s="46"/>
      <c r="B34" s="6">
        <v>17</v>
      </c>
      <c r="C34" s="89"/>
      <c r="D34" s="86"/>
      <c r="E34" s="11"/>
      <c r="F34" s="11"/>
      <c r="G34" s="11"/>
      <c r="H34" s="11"/>
      <c r="I34" s="11"/>
      <c r="J34" s="11"/>
      <c r="K34" s="11"/>
      <c r="L34" s="60"/>
      <c r="M34" s="73">
        <f t="shared" si="28"/>
      </c>
      <c r="P34" s="76">
        <f t="shared" si="29"/>
        <v>0</v>
      </c>
      <c r="Q34" s="37">
        <f t="shared" si="30"/>
        <v>0</v>
      </c>
      <c r="R34" s="37">
        <f t="shared" si="31"/>
        <v>0</v>
      </c>
      <c r="S34" s="39"/>
      <c r="T34" s="37">
        <f t="shared" si="0"/>
        <v>0</v>
      </c>
      <c r="U34" s="37">
        <f t="shared" si="1"/>
        <v>0</v>
      </c>
      <c r="V34" s="38">
        <f t="shared" si="8"/>
      </c>
      <c r="W34" s="39"/>
      <c r="Y34" s="37">
        <f t="shared" si="9"/>
      </c>
      <c r="Z34" s="37">
        <f t="shared" si="10"/>
      </c>
      <c r="AA34" s="37">
        <f t="shared" si="11"/>
      </c>
      <c r="AB34" s="37">
        <f t="shared" si="12"/>
      </c>
      <c r="AC34" s="37">
        <f t="shared" si="13"/>
      </c>
      <c r="AD34" s="37">
        <f t="shared" si="14"/>
      </c>
      <c r="AE34" s="37">
        <f t="shared" si="15"/>
      </c>
      <c r="AG34" s="76">
        <f t="shared" si="3"/>
        <v>0</v>
      </c>
      <c r="AH34" s="37">
        <f t="shared" si="16"/>
        <v>0</v>
      </c>
      <c r="AI34" s="37">
        <f t="shared" si="17"/>
        <v>0</v>
      </c>
      <c r="AJ34" s="39"/>
      <c r="AK34" s="37">
        <f t="shared" si="18"/>
        <v>0</v>
      </c>
      <c r="AL34" s="37">
        <f t="shared" si="19"/>
        <v>0</v>
      </c>
      <c r="AM34" s="93">
        <f t="shared" si="20"/>
      </c>
      <c r="AN34" s="39"/>
      <c r="AO34" s="39"/>
      <c r="AP34" s="37">
        <f t="shared" si="21"/>
      </c>
      <c r="AQ34" s="37">
        <f t="shared" si="22"/>
      </c>
      <c r="AR34" s="37">
        <f t="shared" si="23"/>
      </c>
      <c r="AS34" s="37">
        <f t="shared" si="24"/>
      </c>
      <c r="AT34" s="37">
        <f t="shared" si="25"/>
      </c>
      <c r="AU34" s="37">
        <f t="shared" si="26"/>
      </c>
      <c r="AV34" s="37">
        <f t="shared" si="27"/>
      </c>
      <c r="AW34" s="38"/>
      <c r="AX34" s="2" t="s">
        <v>21</v>
      </c>
      <c r="AY34" s="7"/>
      <c r="AZ34" s="62"/>
      <c r="BA34" s="7"/>
      <c r="BB34" s="7"/>
    </row>
    <row r="35" spans="1:54" ht="13.5">
      <c r="A35" s="46"/>
      <c r="B35" s="6">
        <v>18</v>
      </c>
      <c r="C35" s="89"/>
      <c r="D35" s="86"/>
      <c r="E35" s="11"/>
      <c r="F35" s="11"/>
      <c r="G35" s="11"/>
      <c r="H35" s="11"/>
      <c r="I35" s="11"/>
      <c r="J35" s="11"/>
      <c r="K35" s="11"/>
      <c r="L35" s="60"/>
      <c r="M35" s="73">
        <f t="shared" si="28"/>
      </c>
      <c r="P35" s="76">
        <f t="shared" si="29"/>
        <v>0</v>
      </c>
      <c r="Q35" s="37">
        <f t="shared" si="30"/>
        <v>0</v>
      </c>
      <c r="R35" s="37">
        <f t="shared" si="31"/>
        <v>0</v>
      </c>
      <c r="S35" s="39"/>
      <c r="T35" s="37">
        <f t="shared" si="0"/>
        <v>0</v>
      </c>
      <c r="U35" s="37">
        <f t="shared" si="1"/>
        <v>0</v>
      </c>
      <c r="V35" s="38">
        <f t="shared" si="8"/>
      </c>
      <c r="W35" s="39"/>
      <c r="Y35" s="37">
        <f t="shared" si="9"/>
      </c>
      <c r="Z35" s="37">
        <f t="shared" si="10"/>
      </c>
      <c r="AA35" s="37">
        <f t="shared" si="11"/>
      </c>
      <c r="AB35" s="37">
        <f t="shared" si="12"/>
      </c>
      <c r="AC35" s="37">
        <f t="shared" si="13"/>
      </c>
      <c r="AD35" s="37">
        <f t="shared" si="14"/>
      </c>
      <c r="AE35" s="37">
        <f t="shared" si="15"/>
      </c>
      <c r="AG35" s="76">
        <f t="shared" si="3"/>
        <v>0</v>
      </c>
      <c r="AH35" s="37">
        <f t="shared" si="16"/>
        <v>0</v>
      </c>
      <c r="AI35" s="37">
        <f t="shared" si="17"/>
        <v>0</v>
      </c>
      <c r="AJ35" s="39"/>
      <c r="AK35" s="37">
        <f t="shared" si="18"/>
        <v>0</v>
      </c>
      <c r="AL35" s="37">
        <f t="shared" si="19"/>
        <v>0</v>
      </c>
      <c r="AM35" s="93">
        <f t="shared" si="20"/>
      </c>
      <c r="AN35" s="39"/>
      <c r="AO35" s="39"/>
      <c r="AP35" s="37">
        <f t="shared" si="21"/>
      </c>
      <c r="AQ35" s="37">
        <f t="shared" si="22"/>
      </c>
      <c r="AR35" s="37">
        <f t="shared" si="23"/>
      </c>
      <c r="AS35" s="37">
        <f t="shared" si="24"/>
      </c>
      <c r="AT35" s="37">
        <f t="shared" si="25"/>
      </c>
      <c r="AU35" s="37">
        <f t="shared" si="26"/>
      </c>
      <c r="AV35" s="37">
        <f t="shared" si="27"/>
      </c>
      <c r="AW35" s="35"/>
      <c r="AX35" s="2" t="s">
        <v>22</v>
      </c>
      <c r="AY35" s="7"/>
      <c r="AZ35" s="62">
        <v>0</v>
      </c>
      <c r="BA35" s="7"/>
      <c r="BB35" s="7"/>
    </row>
    <row r="36" spans="1:54" ht="13.5">
      <c r="A36" s="46"/>
      <c r="B36" s="6">
        <v>19</v>
      </c>
      <c r="C36" s="89"/>
      <c r="D36" s="86"/>
      <c r="E36" s="11"/>
      <c r="F36" s="11"/>
      <c r="G36" s="11"/>
      <c r="H36" s="11"/>
      <c r="I36" s="11"/>
      <c r="J36" s="11"/>
      <c r="K36" s="11"/>
      <c r="L36" s="60"/>
      <c r="M36" s="73">
        <f t="shared" si="28"/>
      </c>
      <c r="P36" s="76">
        <f t="shared" si="29"/>
        <v>0</v>
      </c>
      <c r="Q36" s="37">
        <f t="shared" si="30"/>
        <v>0</v>
      </c>
      <c r="R36" s="37">
        <f t="shared" si="31"/>
        <v>0</v>
      </c>
      <c r="S36" s="39"/>
      <c r="T36" s="37">
        <f t="shared" si="0"/>
        <v>0</v>
      </c>
      <c r="U36" s="37">
        <f t="shared" si="1"/>
        <v>0</v>
      </c>
      <c r="V36" s="38">
        <f t="shared" si="8"/>
      </c>
      <c r="W36" s="39"/>
      <c r="Y36" s="37">
        <f t="shared" si="9"/>
      </c>
      <c r="Z36" s="37">
        <f t="shared" si="10"/>
      </c>
      <c r="AA36" s="37">
        <f t="shared" si="11"/>
      </c>
      <c r="AB36" s="37">
        <f t="shared" si="12"/>
      </c>
      <c r="AC36" s="37">
        <f t="shared" si="13"/>
      </c>
      <c r="AD36" s="37">
        <f t="shared" si="14"/>
      </c>
      <c r="AE36" s="37">
        <f t="shared" si="15"/>
      </c>
      <c r="AG36" s="76">
        <f t="shared" si="3"/>
        <v>0</v>
      </c>
      <c r="AH36" s="37">
        <f t="shared" si="16"/>
        <v>0</v>
      </c>
      <c r="AI36" s="37">
        <f t="shared" si="17"/>
        <v>0</v>
      </c>
      <c r="AJ36" s="39"/>
      <c r="AK36" s="37">
        <f t="shared" si="18"/>
        <v>0</v>
      </c>
      <c r="AL36" s="37">
        <f t="shared" si="19"/>
        <v>0</v>
      </c>
      <c r="AM36" s="93">
        <f t="shared" si="20"/>
      </c>
      <c r="AN36" s="39"/>
      <c r="AO36" s="39"/>
      <c r="AP36" s="37">
        <f t="shared" si="21"/>
      </c>
      <c r="AQ36" s="37">
        <f t="shared" si="22"/>
      </c>
      <c r="AR36" s="37">
        <f t="shared" si="23"/>
      </c>
      <c r="AS36" s="37">
        <f t="shared" si="24"/>
      </c>
      <c r="AT36" s="37">
        <f t="shared" si="25"/>
      </c>
      <c r="AU36" s="37">
        <f t="shared" si="26"/>
      </c>
      <c r="AV36" s="37">
        <f t="shared" si="27"/>
      </c>
      <c r="AW36" s="38"/>
      <c r="AX36" s="2" t="s">
        <v>23</v>
      </c>
      <c r="AY36" s="7"/>
      <c r="AZ36" s="62">
        <v>1</v>
      </c>
      <c r="BA36" s="7"/>
      <c r="BB36" s="7"/>
    </row>
    <row r="37" spans="1:54" ht="13.5">
      <c r="A37" s="46"/>
      <c r="B37" s="6">
        <v>20</v>
      </c>
      <c r="C37" s="89"/>
      <c r="D37" s="86"/>
      <c r="E37" s="11"/>
      <c r="F37" s="11"/>
      <c r="G37" s="11"/>
      <c r="H37" s="11"/>
      <c r="I37" s="11"/>
      <c r="J37" s="11"/>
      <c r="K37" s="11"/>
      <c r="L37" s="60"/>
      <c r="M37" s="73">
        <f t="shared" si="28"/>
      </c>
      <c r="P37" s="76">
        <f t="shared" si="29"/>
        <v>0</v>
      </c>
      <c r="Q37" s="37">
        <f t="shared" si="30"/>
        <v>0</v>
      </c>
      <c r="R37" s="37">
        <f t="shared" si="31"/>
        <v>0</v>
      </c>
      <c r="S37" s="39"/>
      <c r="T37" s="37">
        <f t="shared" si="0"/>
        <v>0</v>
      </c>
      <c r="U37" s="37">
        <f t="shared" si="1"/>
        <v>0</v>
      </c>
      <c r="V37" s="38">
        <f t="shared" si="8"/>
      </c>
      <c r="W37" s="39"/>
      <c r="Y37" s="37">
        <f t="shared" si="9"/>
      </c>
      <c r="Z37" s="37">
        <f t="shared" si="10"/>
      </c>
      <c r="AA37" s="37">
        <f t="shared" si="11"/>
      </c>
      <c r="AB37" s="37">
        <f t="shared" si="12"/>
      </c>
      <c r="AC37" s="37">
        <f t="shared" si="13"/>
      </c>
      <c r="AD37" s="37">
        <f t="shared" si="14"/>
      </c>
      <c r="AE37" s="37">
        <f t="shared" si="15"/>
      </c>
      <c r="AG37" s="76">
        <f t="shared" si="3"/>
        <v>0</v>
      </c>
      <c r="AH37" s="37">
        <f t="shared" si="16"/>
        <v>0</v>
      </c>
      <c r="AI37" s="37">
        <f t="shared" si="17"/>
        <v>0</v>
      </c>
      <c r="AJ37" s="39"/>
      <c r="AK37" s="37">
        <f t="shared" si="18"/>
        <v>0</v>
      </c>
      <c r="AL37" s="37">
        <f t="shared" si="19"/>
        <v>0</v>
      </c>
      <c r="AM37" s="93">
        <f t="shared" si="20"/>
      </c>
      <c r="AN37" s="39"/>
      <c r="AO37" s="39"/>
      <c r="AP37" s="37">
        <f t="shared" si="21"/>
      </c>
      <c r="AQ37" s="37">
        <f t="shared" si="22"/>
      </c>
      <c r="AR37" s="37">
        <f t="shared" si="23"/>
      </c>
      <c r="AS37" s="37">
        <f t="shared" si="24"/>
      </c>
      <c r="AT37" s="37">
        <f t="shared" si="25"/>
      </c>
      <c r="AU37" s="37">
        <f t="shared" si="26"/>
      </c>
      <c r="AV37" s="37">
        <f t="shared" si="27"/>
      </c>
      <c r="AW37" s="35"/>
      <c r="AX37" s="2" t="s">
        <v>24</v>
      </c>
      <c r="AY37" s="7"/>
      <c r="AZ37" s="62">
        <v>2</v>
      </c>
      <c r="BA37" s="7"/>
      <c r="BB37" s="7"/>
    </row>
    <row r="38" spans="1:54" ht="14.25" thickBot="1">
      <c r="A38" s="46"/>
      <c r="B38" s="6">
        <v>21</v>
      </c>
      <c r="C38" s="89"/>
      <c r="D38" s="86"/>
      <c r="E38" s="11"/>
      <c r="F38" s="11"/>
      <c r="G38" s="11"/>
      <c r="H38" s="11"/>
      <c r="I38" s="11"/>
      <c r="J38" s="11"/>
      <c r="K38" s="11"/>
      <c r="L38" s="60"/>
      <c r="M38" s="73">
        <f t="shared" si="28"/>
      </c>
      <c r="P38" s="76">
        <f t="shared" si="29"/>
        <v>0</v>
      </c>
      <c r="Q38" s="37">
        <f t="shared" si="30"/>
        <v>0</v>
      </c>
      <c r="R38" s="37">
        <f t="shared" si="31"/>
        <v>0</v>
      </c>
      <c r="S38" s="39"/>
      <c r="T38" s="37">
        <f t="shared" si="0"/>
        <v>0</v>
      </c>
      <c r="U38" s="37">
        <f t="shared" si="1"/>
        <v>0</v>
      </c>
      <c r="V38" s="38">
        <f t="shared" si="8"/>
      </c>
      <c r="W38" s="39"/>
      <c r="Y38" s="37">
        <f t="shared" si="9"/>
      </c>
      <c r="Z38" s="37">
        <f t="shared" si="10"/>
      </c>
      <c r="AA38" s="37">
        <f t="shared" si="11"/>
      </c>
      <c r="AB38" s="37">
        <f t="shared" si="12"/>
      </c>
      <c r="AC38" s="37">
        <f t="shared" si="13"/>
      </c>
      <c r="AD38" s="37">
        <f t="shared" si="14"/>
      </c>
      <c r="AE38" s="37">
        <f t="shared" si="15"/>
      </c>
      <c r="AG38" s="76">
        <f t="shared" si="3"/>
        <v>0</v>
      </c>
      <c r="AH38" s="37">
        <f t="shared" si="16"/>
        <v>0</v>
      </c>
      <c r="AI38" s="37">
        <f t="shared" si="17"/>
        <v>0</v>
      </c>
      <c r="AJ38" s="39"/>
      <c r="AK38" s="37">
        <f t="shared" si="18"/>
        <v>0</v>
      </c>
      <c r="AL38" s="37">
        <f t="shared" si="19"/>
        <v>0</v>
      </c>
      <c r="AM38" s="93">
        <f t="shared" si="20"/>
      </c>
      <c r="AN38" s="39"/>
      <c r="AO38" s="39"/>
      <c r="AP38" s="37">
        <f t="shared" si="21"/>
      </c>
      <c r="AQ38" s="37">
        <f t="shared" si="22"/>
      </c>
      <c r="AR38" s="37">
        <f t="shared" si="23"/>
      </c>
      <c r="AS38" s="37">
        <f t="shared" si="24"/>
      </c>
      <c r="AT38" s="37">
        <f t="shared" si="25"/>
      </c>
      <c r="AU38" s="37">
        <f t="shared" si="26"/>
      </c>
      <c r="AV38" s="37">
        <f t="shared" si="27"/>
      </c>
      <c r="AW38" s="38"/>
      <c r="AX38" s="82" t="s">
        <v>41</v>
      </c>
      <c r="AY38" s="7"/>
      <c r="AZ38" s="62">
        <v>3</v>
      </c>
      <c r="BA38" s="7"/>
      <c r="BB38" s="7"/>
    </row>
    <row r="39" spans="1:54" ht="14.25" thickBot="1">
      <c r="A39" s="46"/>
      <c r="B39" s="6">
        <v>22</v>
      </c>
      <c r="C39" s="89"/>
      <c r="D39" s="86"/>
      <c r="E39" s="11"/>
      <c r="F39" s="11"/>
      <c r="G39" s="11"/>
      <c r="H39" s="11"/>
      <c r="I39" s="11"/>
      <c r="J39" s="11"/>
      <c r="K39" s="11"/>
      <c r="L39" s="60"/>
      <c r="M39" s="73">
        <f t="shared" si="28"/>
      </c>
      <c r="P39" s="76">
        <f t="shared" si="29"/>
        <v>0</v>
      </c>
      <c r="Q39" s="37">
        <f t="shared" si="30"/>
        <v>0</v>
      </c>
      <c r="R39" s="37">
        <f t="shared" si="31"/>
        <v>0</v>
      </c>
      <c r="S39" s="39"/>
      <c r="T39" s="37">
        <f t="shared" si="0"/>
        <v>0</v>
      </c>
      <c r="U39" s="37">
        <f t="shared" si="1"/>
        <v>0</v>
      </c>
      <c r="V39" s="38">
        <f t="shared" si="8"/>
      </c>
      <c r="W39" s="39"/>
      <c r="Y39" s="37">
        <f t="shared" si="9"/>
      </c>
      <c r="Z39" s="37">
        <f t="shared" si="10"/>
      </c>
      <c r="AA39" s="37">
        <f t="shared" si="11"/>
      </c>
      <c r="AB39" s="37">
        <f t="shared" si="12"/>
      </c>
      <c r="AC39" s="37">
        <f t="shared" si="13"/>
      </c>
      <c r="AD39" s="37">
        <f t="shared" si="14"/>
      </c>
      <c r="AE39" s="37">
        <f t="shared" si="15"/>
      </c>
      <c r="AG39" s="76">
        <f t="shared" si="3"/>
        <v>0</v>
      </c>
      <c r="AH39" s="37">
        <f t="shared" si="16"/>
        <v>0</v>
      </c>
      <c r="AI39" s="37">
        <f t="shared" si="17"/>
        <v>0</v>
      </c>
      <c r="AJ39" s="39"/>
      <c r="AK39" s="37">
        <f t="shared" si="18"/>
        <v>0</v>
      </c>
      <c r="AL39" s="37">
        <f t="shared" si="19"/>
        <v>0</v>
      </c>
      <c r="AM39" s="93">
        <f t="shared" si="20"/>
      </c>
      <c r="AN39" s="39"/>
      <c r="AO39" s="39"/>
      <c r="AP39" s="37">
        <f t="shared" si="21"/>
      </c>
      <c r="AQ39" s="37">
        <f t="shared" si="22"/>
      </c>
      <c r="AR39" s="37">
        <f t="shared" si="23"/>
      </c>
      <c r="AS39" s="37">
        <f t="shared" si="24"/>
      </c>
      <c r="AT39" s="37">
        <f t="shared" si="25"/>
      </c>
      <c r="AU39" s="37">
        <f t="shared" si="26"/>
      </c>
      <c r="AV39" s="37">
        <f t="shared" si="27"/>
      </c>
      <c r="AW39" s="38"/>
      <c r="AX39" s="111" t="s">
        <v>25</v>
      </c>
      <c r="AY39" s="7"/>
      <c r="AZ39" s="62">
        <v>4</v>
      </c>
      <c r="BA39" s="7"/>
      <c r="BB39" s="7"/>
    </row>
    <row r="40" spans="1:54" ht="13.5">
      <c r="A40" s="46"/>
      <c r="B40" s="6">
        <v>23</v>
      </c>
      <c r="C40" s="89"/>
      <c r="D40" s="86"/>
      <c r="E40" s="11"/>
      <c r="F40" s="11"/>
      <c r="G40" s="11"/>
      <c r="H40" s="11"/>
      <c r="I40" s="11"/>
      <c r="J40" s="11"/>
      <c r="K40" s="11"/>
      <c r="L40" s="60"/>
      <c r="M40" s="73">
        <f t="shared" si="28"/>
      </c>
      <c r="P40" s="76">
        <f t="shared" si="29"/>
        <v>0</v>
      </c>
      <c r="Q40" s="37">
        <f t="shared" si="30"/>
        <v>0</v>
      </c>
      <c r="R40" s="37">
        <f t="shared" si="31"/>
        <v>0</v>
      </c>
      <c r="S40" s="39"/>
      <c r="T40" s="37">
        <f t="shared" si="0"/>
        <v>0</v>
      </c>
      <c r="U40" s="37">
        <f t="shared" si="1"/>
        <v>0</v>
      </c>
      <c r="V40" s="38">
        <f t="shared" si="8"/>
      </c>
      <c r="W40" s="39"/>
      <c r="Y40" s="37">
        <f t="shared" si="9"/>
      </c>
      <c r="Z40" s="37">
        <f t="shared" si="10"/>
      </c>
      <c r="AA40" s="37">
        <f t="shared" si="11"/>
      </c>
      <c r="AB40" s="37">
        <f t="shared" si="12"/>
      </c>
      <c r="AC40" s="37">
        <f t="shared" si="13"/>
      </c>
      <c r="AD40" s="37">
        <f t="shared" si="14"/>
      </c>
      <c r="AE40" s="37">
        <f t="shared" si="15"/>
      </c>
      <c r="AG40" s="76">
        <f t="shared" si="3"/>
        <v>0</v>
      </c>
      <c r="AH40" s="37">
        <f t="shared" si="16"/>
        <v>0</v>
      </c>
      <c r="AI40" s="37">
        <f t="shared" si="17"/>
        <v>0</v>
      </c>
      <c r="AJ40" s="39"/>
      <c r="AK40" s="37">
        <f t="shared" si="18"/>
        <v>0</v>
      </c>
      <c r="AL40" s="37">
        <f t="shared" si="19"/>
        <v>0</v>
      </c>
      <c r="AM40" s="93">
        <f t="shared" si="20"/>
      </c>
      <c r="AN40" s="39"/>
      <c r="AO40" s="39"/>
      <c r="AP40" s="37">
        <f t="shared" si="21"/>
      </c>
      <c r="AQ40" s="37">
        <f t="shared" si="22"/>
      </c>
      <c r="AR40" s="37">
        <f t="shared" si="23"/>
      </c>
      <c r="AS40" s="37">
        <f t="shared" si="24"/>
      </c>
      <c r="AT40" s="37">
        <f t="shared" si="25"/>
      </c>
      <c r="AU40" s="37">
        <f t="shared" si="26"/>
      </c>
      <c r="AV40" s="37">
        <f t="shared" si="27"/>
      </c>
      <c r="AW40" s="38"/>
      <c r="AX40" s="18"/>
      <c r="AY40" s="7"/>
      <c r="AZ40" s="62">
        <v>5</v>
      </c>
      <c r="BA40" s="7"/>
      <c r="BB40" s="7"/>
    </row>
    <row r="41" spans="1:54" ht="13.5">
      <c r="A41" s="46"/>
      <c r="B41" s="6">
        <v>24</v>
      </c>
      <c r="C41" s="89"/>
      <c r="D41" s="86"/>
      <c r="E41" s="11"/>
      <c r="F41" s="11"/>
      <c r="G41" s="11"/>
      <c r="H41" s="11"/>
      <c r="I41" s="11"/>
      <c r="J41" s="11"/>
      <c r="K41" s="11"/>
      <c r="L41" s="60"/>
      <c r="M41" s="73">
        <f t="shared" si="28"/>
      </c>
      <c r="P41" s="76">
        <f t="shared" si="29"/>
        <v>0</v>
      </c>
      <c r="Q41" s="37">
        <f t="shared" si="30"/>
        <v>0</v>
      </c>
      <c r="R41" s="37">
        <f t="shared" si="31"/>
        <v>0</v>
      </c>
      <c r="S41" s="39"/>
      <c r="T41" s="37">
        <f t="shared" si="0"/>
        <v>0</v>
      </c>
      <c r="U41" s="37">
        <f t="shared" si="1"/>
        <v>0</v>
      </c>
      <c r="V41" s="38">
        <f t="shared" si="8"/>
      </c>
      <c r="W41" s="39"/>
      <c r="Y41" s="37">
        <f t="shared" si="9"/>
      </c>
      <c r="Z41" s="37">
        <f t="shared" si="10"/>
      </c>
      <c r="AA41" s="37">
        <f t="shared" si="11"/>
      </c>
      <c r="AB41" s="37">
        <f t="shared" si="12"/>
      </c>
      <c r="AC41" s="37">
        <f t="shared" si="13"/>
      </c>
      <c r="AD41" s="37">
        <f t="shared" si="14"/>
      </c>
      <c r="AE41" s="37">
        <f t="shared" si="15"/>
      </c>
      <c r="AG41" s="76">
        <f t="shared" si="3"/>
        <v>0</v>
      </c>
      <c r="AH41" s="37">
        <f t="shared" si="16"/>
        <v>0</v>
      </c>
      <c r="AI41" s="37">
        <f t="shared" si="17"/>
        <v>0</v>
      </c>
      <c r="AJ41" s="39"/>
      <c r="AK41" s="37">
        <f t="shared" si="18"/>
        <v>0</v>
      </c>
      <c r="AL41" s="37">
        <f t="shared" si="19"/>
        <v>0</v>
      </c>
      <c r="AM41" s="93">
        <f t="shared" si="20"/>
      </c>
      <c r="AN41" s="39"/>
      <c r="AO41" s="39"/>
      <c r="AP41" s="37">
        <f t="shared" si="21"/>
      </c>
      <c r="AQ41" s="37">
        <f t="shared" si="22"/>
      </c>
      <c r="AR41" s="37">
        <f t="shared" si="23"/>
      </c>
      <c r="AS41" s="37">
        <f t="shared" si="24"/>
      </c>
      <c r="AT41" s="37">
        <f t="shared" si="25"/>
      </c>
      <c r="AU41" s="37">
        <f t="shared" si="26"/>
      </c>
      <c r="AV41" s="37">
        <f t="shared" si="27"/>
      </c>
      <c r="AW41" s="38"/>
      <c r="AX41" s="7"/>
      <c r="AY41" s="7"/>
      <c r="AZ41" s="62">
        <v>6</v>
      </c>
      <c r="BA41" s="7"/>
      <c r="BB41" s="7"/>
    </row>
    <row r="42" spans="1:54" ht="13.5">
      <c r="A42" s="46"/>
      <c r="B42" s="6">
        <v>25</v>
      </c>
      <c r="C42" s="89"/>
      <c r="D42" s="86"/>
      <c r="E42" s="11"/>
      <c r="F42" s="11"/>
      <c r="G42" s="11"/>
      <c r="H42" s="11"/>
      <c r="I42" s="11"/>
      <c r="J42" s="11"/>
      <c r="K42" s="11"/>
      <c r="L42" s="60"/>
      <c r="M42" s="73">
        <f t="shared" si="28"/>
      </c>
      <c r="P42" s="76">
        <f t="shared" si="29"/>
        <v>0</v>
      </c>
      <c r="Q42" s="37">
        <f t="shared" si="30"/>
        <v>0</v>
      </c>
      <c r="R42" s="37">
        <f t="shared" si="31"/>
        <v>0</v>
      </c>
      <c r="S42" s="39"/>
      <c r="T42" s="37">
        <f t="shared" si="0"/>
        <v>0</v>
      </c>
      <c r="U42" s="37">
        <f t="shared" si="1"/>
        <v>0</v>
      </c>
      <c r="V42" s="38">
        <f t="shared" si="8"/>
      </c>
      <c r="W42" s="39"/>
      <c r="Y42" s="37">
        <f t="shared" si="9"/>
      </c>
      <c r="Z42" s="37">
        <f t="shared" si="10"/>
      </c>
      <c r="AA42" s="37">
        <f t="shared" si="11"/>
      </c>
      <c r="AB42" s="37">
        <f t="shared" si="12"/>
      </c>
      <c r="AC42" s="37">
        <f t="shared" si="13"/>
      </c>
      <c r="AD42" s="37">
        <f t="shared" si="14"/>
      </c>
      <c r="AE42" s="37">
        <f t="shared" si="15"/>
      </c>
      <c r="AG42" s="76">
        <f t="shared" si="3"/>
        <v>0</v>
      </c>
      <c r="AH42" s="37">
        <f t="shared" si="16"/>
        <v>0</v>
      </c>
      <c r="AI42" s="37">
        <f t="shared" si="17"/>
        <v>0</v>
      </c>
      <c r="AJ42" s="39"/>
      <c r="AK42" s="37">
        <f t="shared" si="18"/>
        <v>0</v>
      </c>
      <c r="AL42" s="37">
        <f t="shared" si="19"/>
        <v>0</v>
      </c>
      <c r="AM42" s="93">
        <f t="shared" si="20"/>
      </c>
      <c r="AN42" s="39"/>
      <c r="AO42" s="39"/>
      <c r="AP42" s="37">
        <f t="shared" si="21"/>
      </c>
      <c r="AQ42" s="37">
        <f t="shared" si="22"/>
      </c>
      <c r="AR42" s="37">
        <f t="shared" si="23"/>
      </c>
      <c r="AS42" s="37">
        <f t="shared" si="24"/>
      </c>
      <c r="AT42" s="37">
        <f t="shared" si="25"/>
      </c>
      <c r="AU42" s="37">
        <f t="shared" si="26"/>
      </c>
      <c r="AV42" s="37">
        <f t="shared" si="27"/>
      </c>
      <c r="AW42" s="38"/>
      <c r="AX42" s="7"/>
      <c r="AY42" s="7"/>
      <c r="AZ42" s="62">
        <v>7</v>
      </c>
      <c r="BA42" s="7"/>
      <c r="BB42" s="7"/>
    </row>
    <row r="43" spans="1:54" ht="13.5">
      <c r="A43" s="46"/>
      <c r="B43" s="6">
        <v>26</v>
      </c>
      <c r="C43" s="89"/>
      <c r="D43" s="86"/>
      <c r="E43" s="11"/>
      <c r="F43" s="11"/>
      <c r="G43" s="11"/>
      <c r="H43" s="11"/>
      <c r="I43" s="11"/>
      <c r="J43" s="11"/>
      <c r="K43" s="11"/>
      <c r="L43" s="60"/>
      <c r="M43" s="73">
        <f t="shared" si="28"/>
      </c>
      <c r="P43" s="76">
        <f t="shared" si="29"/>
        <v>0</v>
      </c>
      <c r="Q43" s="37">
        <f t="shared" si="30"/>
        <v>0</v>
      </c>
      <c r="R43" s="37">
        <f t="shared" si="31"/>
        <v>0</v>
      </c>
      <c r="S43" s="39"/>
      <c r="T43" s="37">
        <f t="shared" si="0"/>
        <v>0</v>
      </c>
      <c r="U43" s="37">
        <f t="shared" si="1"/>
        <v>0</v>
      </c>
      <c r="V43" s="38">
        <f t="shared" si="8"/>
      </c>
      <c r="W43" s="39"/>
      <c r="Y43" s="37">
        <f t="shared" si="9"/>
      </c>
      <c r="Z43" s="37">
        <f t="shared" si="10"/>
      </c>
      <c r="AA43" s="37">
        <f t="shared" si="11"/>
      </c>
      <c r="AB43" s="37">
        <f t="shared" si="12"/>
      </c>
      <c r="AC43" s="37">
        <f t="shared" si="13"/>
      </c>
      <c r="AD43" s="37">
        <f t="shared" si="14"/>
      </c>
      <c r="AE43" s="37">
        <f t="shared" si="15"/>
      </c>
      <c r="AG43" s="76">
        <f t="shared" si="3"/>
        <v>0</v>
      </c>
      <c r="AH43" s="37">
        <f t="shared" si="16"/>
        <v>0</v>
      </c>
      <c r="AI43" s="37">
        <f t="shared" si="17"/>
        <v>0</v>
      </c>
      <c r="AJ43" s="39"/>
      <c r="AK43" s="37">
        <f t="shared" si="18"/>
        <v>0</v>
      </c>
      <c r="AL43" s="37">
        <f t="shared" si="19"/>
        <v>0</v>
      </c>
      <c r="AM43" s="93">
        <f t="shared" si="20"/>
      </c>
      <c r="AN43" s="39"/>
      <c r="AO43" s="39"/>
      <c r="AP43" s="37">
        <f t="shared" si="21"/>
      </c>
      <c r="AQ43" s="37">
        <f t="shared" si="22"/>
      </c>
      <c r="AR43" s="37">
        <f t="shared" si="23"/>
      </c>
      <c r="AS43" s="37">
        <f t="shared" si="24"/>
      </c>
      <c r="AT43" s="37">
        <f t="shared" si="25"/>
      </c>
      <c r="AU43" s="37">
        <f t="shared" si="26"/>
      </c>
      <c r="AV43" s="37">
        <f t="shared" si="27"/>
      </c>
      <c r="AW43" s="38"/>
      <c r="AX43" s="7"/>
      <c r="AY43" s="7"/>
      <c r="AZ43" s="62">
        <v>8</v>
      </c>
      <c r="BA43" s="7"/>
      <c r="BB43" s="7"/>
    </row>
    <row r="44" spans="1:54" ht="13.5">
      <c r="A44" s="46"/>
      <c r="B44" s="6">
        <v>27</v>
      </c>
      <c r="C44" s="89"/>
      <c r="D44" s="86"/>
      <c r="E44" s="11"/>
      <c r="F44" s="11"/>
      <c r="G44" s="11"/>
      <c r="H44" s="11"/>
      <c r="I44" s="11"/>
      <c r="J44" s="11"/>
      <c r="K44" s="11"/>
      <c r="L44" s="60"/>
      <c r="M44" s="73">
        <f t="shared" si="28"/>
      </c>
      <c r="P44" s="76">
        <f t="shared" si="29"/>
        <v>0</v>
      </c>
      <c r="Q44" s="37">
        <f t="shared" si="30"/>
        <v>0</v>
      </c>
      <c r="R44" s="37">
        <f t="shared" si="31"/>
        <v>0</v>
      </c>
      <c r="S44" s="39"/>
      <c r="T44" s="37">
        <f t="shared" si="0"/>
        <v>0</v>
      </c>
      <c r="U44" s="37">
        <f t="shared" si="1"/>
        <v>0</v>
      </c>
      <c r="V44" s="38">
        <f t="shared" si="8"/>
      </c>
      <c r="W44" s="39"/>
      <c r="Y44" s="37">
        <f t="shared" si="9"/>
      </c>
      <c r="Z44" s="37">
        <f t="shared" si="10"/>
      </c>
      <c r="AA44" s="37">
        <f t="shared" si="11"/>
      </c>
      <c r="AB44" s="37">
        <f t="shared" si="12"/>
      </c>
      <c r="AC44" s="37">
        <f t="shared" si="13"/>
      </c>
      <c r="AD44" s="37">
        <f t="shared" si="14"/>
      </c>
      <c r="AE44" s="37">
        <f t="shared" si="15"/>
      </c>
      <c r="AG44" s="76">
        <f t="shared" si="3"/>
        <v>0</v>
      </c>
      <c r="AH44" s="37">
        <f t="shared" si="16"/>
        <v>0</v>
      </c>
      <c r="AI44" s="37">
        <f t="shared" si="17"/>
        <v>0</v>
      </c>
      <c r="AJ44" s="39"/>
      <c r="AK44" s="37">
        <f t="shared" si="18"/>
        <v>0</v>
      </c>
      <c r="AL44" s="37">
        <f t="shared" si="19"/>
        <v>0</v>
      </c>
      <c r="AM44" s="93">
        <f t="shared" si="20"/>
      </c>
      <c r="AN44" s="39"/>
      <c r="AO44" s="39"/>
      <c r="AP44" s="37">
        <f t="shared" si="21"/>
      </c>
      <c r="AQ44" s="37">
        <f t="shared" si="22"/>
      </c>
      <c r="AR44" s="37">
        <f t="shared" si="23"/>
      </c>
      <c r="AS44" s="37">
        <f t="shared" si="24"/>
      </c>
      <c r="AT44" s="37">
        <f t="shared" si="25"/>
      </c>
      <c r="AU44" s="37">
        <f t="shared" si="26"/>
      </c>
      <c r="AV44" s="37">
        <f t="shared" si="27"/>
      </c>
      <c r="AW44" s="38"/>
      <c r="AX44" s="35"/>
      <c r="AY44" s="7"/>
      <c r="AZ44" s="62">
        <v>9</v>
      </c>
      <c r="BA44" s="7"/>
      <c r="BB44" s="7"/>
    </row>
    <row r="45" spans="1:54" ht="13.5">
      <c r="A45" s="46"/>
      <c r="B45" s="6">
        <v>28</v>
      </c>
      <c r="C45" s="89"/>
      <c r="D45" s="86"/>
      <c r="E45" s="11"/>
      <c r="F45" s="11"/>
      <c r="G45" s="11"/>
      <c r="H45" s="11"/>
      <c r="I45" s="11"/>
      <c r="J45" s="11"/>
      <c r="K45" s="11"/>
      <c r="L45" s="60"/>
      <c r="M45" s="73">
        <f t="shared" si="28"/>
      </c>
      <c r="P45" s="76">
        <f t="shared" si="29"/>
        <v>0</v>
      </c>
      <c r="Q45" s="37">
        <f t="shared" si="30"/>
        <v>0</v>
      </c>
      <c r="R45" s="37">
        <f t="shared" si="31"/>
        <v>0</v>
      </c>
      <c r="S45" s="39"/>
      <c r="T45" s="37">
        <f t="shared" si="0"/>
        <v>0</v>
      </c>
      <c r="U45" s="37">
        <f t="shared" si="1"/>
        <v>0</v>
      </c>
      <c r="V45" s="38">
        <f t="shared" si="8"/>
      </c>
      <c r="W45" s="39"/>
      <c r="Y45" s="37">
        <f t="shared" si="9"/>
      </c>
      <c r="Z45" s="37">
        <f t="shared" si="10"/>
      </c>
      <c r="AA45" s="37">
        <f t="shared" si="11"/>
      </c>
      <c r="AB45" s="37">
        <f t="shared" si="12"/>
      </c>
      <c r="AC45" s="37">
        <f t="shared" si="13"/>
      </c>
      <c r="AD45" s="37">
        <f t="shared" si="14"/>
      </c>
      <c r="AE45" s="37">
        <f t="shared" si="15"/>
      </c>
      <c r="AG45" s="76">
        <f t="shared" si="3"/>
        <v>0</v>
      </c>
      <c r="AH45" s="37">
        <f t="shared" si="16"/>
        <v>0</v>
      </c>
      <c r="AI45" s="37">
        <f t="shared" si="17"/>
        <v>0</v>
      </c>
      <c r="AJ45" s="39"/>
      <c r="AK45" s="37">
        <f t="shared" si="18"/>
        <v>0</v>
      </c>
      <c r="AL45" s="37">
        <f t="shared" si="19"/>
        <v>0</v>
      </c>
      <c r="AM45" s="93">
        <f t="shared" si="20"/>
      </c>
      <c r="AN45" s="39"/>
      <c r="AO45" s="39"/>
      <c r="AP45" s="37">
        <f t="shared" si="21"/>
      </c>
      <c r="AQ45" s="37">
        <f t="shared" si="22"/>
      </c>
      <c r="AR45" s="37">
        <f t="shared" si="23"/>
      </c>
      <c r="AS45" s="37">
        <f t="shared" si="24"/>
      </c>
      <c r="AT45" s="37">
        <f t="shared" si="25"/>
      </c>
      <c r="AU45" s="37">
        <f t="shared" si="26"/>
      </c>
      <c r="AV45" s="37">
        <f t="shared" si="27"/>
      </c>
      <c r="AW45" s="38"/>
      <c r="AX45" s="7"/>
      <c r="AY45" s="7"/>
      <c r="AZ45" s="62">
        <v>10</v>
      </c>
      <c r="BA45" s="7"/>
      <c r="BB45" s="7"/>
    </row>
    <row r="46" spans="1:54" ht="13.5">
      <c r="A46" s="46"/>
      <c r="B46" s="6">
        <v>29</v>
      </c>
      <c r="C46" s="89"/>
      <c r="D46" s="86"/>
      <c r="E46" s="11"/>
      <c r="F46" s="11"/>
      <c r="G46" s="11"/>
      <c r="H46" s="11"/>
      <c r="I46" s="11"/>
      <c r="J46" s="11"/>
      <c r="K46" s="11"/>
      <c r="L46" s="60"/>
      <c r="M46" s="73">
        <f t="shared" si="28"/>
      </c>
      <c r="P46" s="76">
        <f t="shared" si="29"/>
        <v>0</v>
      </c>
      <c r="Q46" s="37">
        <f t="shared" si="30"/>
        <v>0</v>
      </c>
      <c r="R46" s="37">
        <f t="shared" si="31"/>
        <v>0</v>
      </c>
      <c r="S46" s="39"/>
      <c r="T46" s="37">
        <f t="shared" si="0"/>
        <v>0</v>
      </c>
      <c r="U46" s="37">
        <f t="shared" si="1"/>
        <v>0</v>
      </c>
      <c r="V46" s="38">
        <f t="shared" si="8"/>
      </c>
      <c r="W46" s="39"/>
      <c r="Y46" s="37">
        <f t="shared" si="9"/>
      </c>
      <c r="Z46" s="37">
        <f t="shared" si="10"/>
      </c>
      <c r="AA46" s="37">
        <f t="shared" si="11"/>
      </c>
      <c r="AB46" s="37">
        <f t="shared" si="12"/>
      </c>
      <c r="AC46" s="37">
        <f t="shared" si="13"/>
      </c>
      <c r="AD46" s="37">
        <f t="shared" si="14"/>
      </c>
      <c r="AE46" s="37">
        <f t="shared" si="15"/>
      </c>
      <c r="AG46" s="76">
        <f t="shared" si="3"/>
        <v>0</v>
      </c>
      <c r="AH46" s="37">
        <f t="shared" si="16"/>
        <v>0</v>
      </c>
      <c r="AI46" s="37">
        <f t="shared" si="17"/>
        <v>0</v>
      </c>
      <c r="AJ46" s="39"/>
      <c r="AK46" s="37">
        <f t="shared" si="18"/>
        <v>0</v>
      </c>
      <c r="AL46" s="37">
        <f t="shared" si="19"/>
        <v>0</v>
      </c>
      <c r="AM46" s="93">
        <f t="shared" si="20"/>
      </c>
      <c r="AN46" s="39"/>
      <c r="AO46" s="39"/>
      <c r="AP46" s="37">
        <f t="shared" si="21"/>
      </c>
      <c r="AQ46" s="37">
        <f t="shared" si="22"/>
      </c>
      <c r="AR46" s="37">
        <f t="shared" si="23"/>
      </c>
      <c r="AS46" s="37">
        <f t="shared" si="24"/>
      </c>
      <c r="AT46" s="37">
        <f t="shared" si="25"/>
      </c>
      <c r="AU46" s="37">
        <f t="shared" si="26"/>
      </c>
      <c r="AV46" s="37">
        <f t="shared" si="27"/>
      </c>
      <c r="AW46" s="38"/>
      <c r="AX46" s="7"/>
      <c r="AY46" s="7"/>
      <c r="AZ46" s="62">
        <v>11</v>
      </c>
      <c r="BA46" s="7"/>
      <c r="BB46" s="7"/>
    </row>
    <row r="47" spans="1:54" ht="13.5">
      <c r="A47" s="46"/>
      <c r="B47" s="6">
        <v>30</v>
      </c>
      <c r="C47" s="89"/>
      <c r="D47" s="86"/>
      <c r="E47" s="11"/>
      <c r="F47" s="11"/>
      <c r="G47" s="11"/>
      <c r="H47" s="11"/>
      <c r="I47" s="11"/>
      <c r="J47" s="11"/>
      <c r="K47" s="11"/>
      <c r="L47" s="60"/>
      <c r="M47" s="73">
        <f t="shared" si="28"/>
      </c>
      <c r="P47" s="76">
        <f t="shared" si="29"/>
        <v>0</v>
      </c>
      <c r="Q47" s="37">
        <f t="shared" si="30"/>
        <v>0</v>
      </c>
      <c r="R47" s="37">
        <f t="shared" si="31"/>
        <v>0</v>
      </c>
      <c r="S47" s="39"/>
      <c r="T47" s="37">
        <f t="shared" si="0"/>
        <v>0</v>
      </c>
      <c r="U47" s="37">
        <f t="shared" si="1"/>
        <v>0</v>
      </c>
      <c r="V47" s="38">
        <f t="shared" si="8"/>
      </c>
      <c r="W47" s="39"/>
      <c r="Y47" s="37">
        <f t="shared" si="9"/>
      </c>
      <c r="Z47" s="37">
        <f t="shared" si="10"/>
      </c>
      <c r="AA47" s="37">
        <f t="shared" si="11"/>
      </c>
      <c r="AB47" s="37">
        <f t="shared" si="12"/>
      </c>
      <c r="AC47" s="37">
        <f t="shared" si="13"/>
      </c>
      <c r="AD47" s="37">
        <f t="shared" si="14"/>
      </c>
      <c r="AE47" s="37">
        <f t="shared" si="15"/>
      </c>
      <c r="AG47" s="76">
        <f t="shared" si="3"/>
        <v>0</v>
      </c>
      <c r="AH47" s="37">
        <f t="shared" si="16"/>
        <v>0</v>
      </c>
      <c r="AI47" s="37">
        <f t="shared" si="17"/>
        <v>0</v>
      </c>
      <c r="AJ47" s="39"/>
      <c r="AK47" s="37">
        <f t="shared" si="18"/>
        <v>0</v>
      </c>
      <c r="AL47" s="37">
        <f t="shared" si="19"/>
        <v>0</v>
      </c>
      <c r="AM47" s="93">
        <f t="shared" si="20"/>
      </c>
      <c r="AN47" s="39"/>
      <c r="AO47" s="39"/>
      <c r="AP47" s="37">
        <f t="shared" si="21"/>
      </c>
      <c r="AQ47" s="37">
        <f t="shared" si="22"/>
      </c>
      <c r="AR47" s="37">
        <f t="shared" si="23"/>
      </c>
      <c r="AS47" s="37">
        <f t="shared" si="24"/>
      </c>
      <c r="AT47" s="37">
        <f t="shared" si="25"/>
      </c>
      <c r="AU47" s="37">
        <f t="shared" si="26"/>
      </c>
      <c r="AV47" s="37">
        <f t="shared" si="27"/>
      </c>
      <c r="AW47" s="38"/>
      <c r="AX47" s="7"/>
      <c r="AY47" s="7"/>
      <c r="AZ47" s="62">
        <v>12</v>
      </c>
      <c r="BA47" s="7"/>
      <c r="BB47" s="7"/>
    </row>
    <row r="48" spans="1:54" ht="13.5">
      <c r="A48" s="46"/>
      <c r="B48" s="6">
        <v>31</v>
      </c>
      <c r="C48" s="89"/>
      <c r="D48" s="86"/>
      <c r="E48" s="11"/>
      <c r="F48" s="11"/>
      <c r="G48" s="11"/>
      <c r="H48" s="11"/>
      <c r="I48" s="11"/>
      <c r="J48" s="11"/>
      <c r="K48" s="11"/>
      <c r="L48" s="60"/>
      <c r="M48" s="73">
        <f t="shared" si="28"/>
      </c>
      <c r="P48" s="76">
        <f t="shared" si="29"/>
        <v>0</v>
      </c>
      <c r="Q48" s="37">
        <f t="shared" si="30"/>
        <v>0</v>
      </c>
      <c r="R48" s="37">
        <f t="shared" si="31"/>
        <v>0</v>
      </c>
      <c r="S48" s="39"/>
      <c r="T48" s="37">
        <f t="shared" si="0"/>
        <v>0</v>
      </c>
      <c r="U48" s="37">
        <f t="shared" si="1"/>
        <v>0</v>
      </c>
      <c r="V48" s="38">
        <f t="shared" si="8"/>
      </c>
      <c r="W48" s="39"/>
      <c r="Y48" s="37">
        <f t="shared" si="9"/>
      </c>
      <c r="Z48" s="37">
        <f t="shared" si="10"/>
      </c>
      <c r="AA48" s="37">
        <f t="shared" si="11"/>
      </c>
      <c r="AB48" s="37">
        <f t="shared" si="12"/>
      </c>
      <c r="AC48" s="37">
        <f t="shared" si="13"/>
      </c>
      <c r="AD48" s="37">
        <f t="shared" si="14"/>
      </c>
      <c r="AE48" s="37">
        <f t="shared" si="15"/>
      </c>
      <c r="AG48" s="76">
        <f t="shared" si="3"/>
        <v>0</v>
      </c>
      <c r="AH48" s="37">
        <f t="shared" si="16"/>
        <v>0</v>
      </c>
      <c r="AI48" s="37">
        <f t="shared" si="17"/>
        <v>0</v>
      </c>
      <c r="AJ48" s="39"/>
      <c r="AK48" s="37">
        <f t="shared" si="18"/>
        <v>0</v>
      </c>
      <c r="AL48" s="37">
        <f t="shared" si="19"/>
        <v>0</v>
      </c>
      <c r="AM48" s="93">
        <f t="shared" si="20"/>
      </c>
      <c r="AN48" s="39"/>
      <c r="AO48" s="39"/>
      <c r="AP48" s="37">
        <f t="shared" si="21"/>
      </c>
      <c r="AQ48" s="37">
        <f t="shared" si="22"/>
      </c>
      <c r="AR48" s="37">
        <f t="shared" si="23"/>
      </c>
      <c r="AS48" s="37">
        <f t="shared" si="24"/>
      </c>
      <c r="AT48" s="37">
        <f t="shared" si="25"/>
      </c>
      <c r="AU48" s="37">
        <f t="shared" si="26"/>
      </c>
      <c r="AV48" s="37">
        <f t="shared" si="27"/>
      </c>
      <c r="AW48" s="38"/>
      <c r="AX48" s="7"/>
      <c r="AY48" s="7"/>
      <c r="AZ48" s="62">
        <v>13</v>
      </c>
      <c r="BA48" s="7"/>
      <c r="BB48" s="7"/>
    </row>
    <row r="49" spans="1:54" ht="13.5">
      <c r="A49" s="46"/>
      <c r="B49" s="6">
        <v>32</v>
      </c>
      <c r="C49" s="89"/>
      <c r="D49" s="86"/>
      <c r="E49" s="11"/>
      <c r="F49" s="11"/>
      <c r="G49" s="11"/>
      <c r="H49" s="11"/>
      <c r="I49" s="11"/>
      <c r="J49" s="11"/>
      <c r="K49" s="11"/>
      <c r="L49" s="60"/>
      <c r="M49" s="73">
        <f t="shared" si="28"/>
      </c>
      <c r="P49" s="76">
        <f t="shared" si="29"/>
        <v>0</v>
      </c>
      <c r="Q49" s="37">
        <f t="shared" si="30"/>
        <v>0</v>
      </c>
      <c r="R49" s="37">
        <f t="shared" si="31"/>
        <v>0</v>
      </c>
      <c r="S49" s="39"/>
      <c r="T49" s="37">
        <f t="shared" si="0"/>
        <v>0</v>
      </c>
      <c r="U49" s="37">
        <f t="shared" si="1"/>
        <v>0</v>
      </c>
      <c r="V49" s="38">
        <f t="shared" si="8"/>
      </c>
      <c r="W49" s="39"/>
      <c r="Y49" s="37">
        <f t="shared" si="9"/>
      </c>
      <c r="Z49" s="37">
        <f t="shared" si="10"/>
      </c>
      <c r="AA49" s="37">
        <f t="shared" si="11"/>
      </c>
      <c r="AB49" s="37">
        <f t="shared" si="12"/>
      </c>
      <c r="AC49" s="37">
        <f t="shared" si="13"/>
      </c>
      <c r="AD49" s="37">
        <f t="shared" si="14"/>
      </c>
      <c r="AE49" s="37">
        <f t="shared" si="15"/>
      </c>
      <c r="AG49" s="76">
        <f t="shared" si="3"/>
        <v>0</v>
      </c>
      <c r="AH49" s="37">
        <f t="shared" si="16"/>
        <v>0</v>
      </c>
      <c r="AI49" s="37">
        <f t="shared" si="17"/>
        <v>0</v>
      </c>
      <c r="AJ49" s="39"/>
      <c r="AK49" s="37">
        <f t="shared" si="18"/>
        <v>0</v>
      </c>
      <c r="AL49" s="37">
        <f t="shared" si="19"/>
        <v>0</v>
      </c>
      <c r="AM49" s="93">
        <f t="shared" si="20"/>
      </c>
      <c r="AN49" s="39"/>
      <c r="AO49" s="39"/>
      <c r="AP49" s="37">
        <f t="shared" si="21"/>
      </c>
      <c r="AQ49" s="37">
        <f t="shared" si="22"/>
      </c>
      <c r="AR49" s="37">
        <f t="shared" si="23"/>
      </c>
      <c r="AS49" s="37">
        <f t="shared" si="24"/>
      </c>
      <c r="AT49" s="37">
        <f t="shared" si="25"/>
      </c>
      <c r="AU49" s="37">
        <f t="shared" si="26"/>
      </c>
      <c r="AV49" s="37">
        <f t="shared" si="27"/>
      </c>
      <c r="AW49" s="38"/>
      <c r="AX49" s="7"/>
      <c r="AY49" s="7"/>
      <c r="AZ49" s="62">
        <v>14</v>
      </c>
      <c r="BA49" s="7"/>
      <c r="BB49" s="7"/>
    </row>
    <row r="50" spans="1:54" ht="14.25" thickBot="1">
      <c r="A50" s="46"/>
      <c r="B50" s="6">
        <v>33</v>
      </c>
      <c r="C50" s="89"/>
      <c r="D50" s="86"/>
      <c r="E50" s="11"/>
      <c r="F50" s="11"/>
      <c r="G50" s="11"/>
      <c r="H50" s="11"/>
      <c r="I50" s="11"/>
      <c r="J50" s="11"/>
      <c r="K50" s="11"/>
      <c r="L50" s="60"/>
      <c r="M50" s="73">
        <f t="shared" si="28"/>
      </c>
      <c r="P50" s="76">
        <f t="shared" si="29"/>
        <v>0</v>
      </c>
      <c r="Q50" s="37">
        <f t="shared" si="30"/>
        <v>0</v>
      </c>
      <c r="R50" s="37">
        <f t="shared" si="31"/>
        <v>0</v>
      </c>
      <c r="S50" s="39"/>
      <c r="T50" s="37">
        <f t="shared" si="0"/>
        <v>0</v>
      </c>
      <c r="U50" s="37">
        <f t="shared" si="1"/>
        <v>0</v>
      </c>
      <c r="V50" s="38">
        <f t="shared" si="8"/>
      </c>
      <c r="W50" s="39"/>
      <c r="Y50" s="37">
        <f t="shared" si="9"/>
      </c>
      <c r="Z50" s="37">
        <f t="shared" si="10"/>
      </c>
      <c r="AA50" s="37">
        <f t="shared" si="11"/>
      </c>
      <c r="AB50" s="37">
        <f t="shared" si="12"/>
      </c>
      <c r="AC50" s="37">
        <f t="shared" si="13"/>
      </c>
      <c r="AD50" s="37">
        <f t="shared" si="14"/>
      </c>
      <c r="AE50" s="37">
        <f t="shared" si="15"/>
      </c>
      <c r="AG50" s="76">
        <f t="shared" si="3"/>
        <v>0</v>
      </c>
      <c r="AH50" s="37">
        <f t="shared" si="16"/>
        <v>0</v>
      </c>
      <c r="AI50" s="37">
        <f t="shared" si="17"/>
        <v>0</v>
      </c>
      <c r="AJ50" s="39"/>
      <c r="AK50" s="37">
        <f t="shared" si="18"/>
        <v>0</v>
      </c>
      <c r="AL50" s="37">
        <f t="shared" si="19"/>
        <v>0</v>
      </c>
      <c r="AM50" s="93">
        <f t="shared" si="20"/>
      </c>
      <c r="AN50" s="39"/>
      <c r="AO50" s="39"/>
      <c r="AP50" s="37">
        <f t="shared" si="21"/>
      </c>
      <c r="AQ50" s="37">
        <f t="shared" si="22"/>
      </c>
      <c r="AR50" s="37">
        <f t="shared" si="23"/>
      </c>
      <c r="AS50" s="37">
        <f t="shared" si="24"/>
      </c>
      <c r="AT50" s="37">
        <f t="shared" si="25"/>
      </c>
      <c r="AU50" s="37">
        <f t="shared" si="26"/>
      </c>
      <c r="AV50" s="37">
        <f t="shared" si="27"/>
      </c>
      <c r="AW50" s="38"/>
      <c r="AX50" s="7"/>
      <c r="AY50" s="7"/>
      <c r="AZ50" s="63">
        <v>15</v>
      </c>
      <c r="BA50" s="7"/>
      <c r="BB50" s="7"/>
    </row>
    <row r="51" spans="1:54" ht="14.25" thickBot="1">
      <c r="A51" s="46"/>
      <c r="B51" s="6">
        <v>34</v>
      </c>
      <c r="C51" s="89"/>
      <c r="D51" s="86"/>
      <c r="E51" s="11"/>
      <c r="F51" s="11"/>
      <c r="G51" s="11"/>
      <c r="H51" s="11"/>
      <c r="I51" s="11"/>
      <c r="J51" s="11"/>
      <c r="K51" s="11"/>
      <c r="L51" s="60"/>
      <c r="M51" s="73">
        <f t="shared" si="28"/>
      </c>
      <c r="P51" s="76">
        <f t="shared" si="29"/>
        <v>0</v>
      </c>
      <c r="Q51" s="37">
        <f t="shared" si="30"/>
        <v>0</v>
      </c>
      <c r="R51" s="37">
        <f t="shared" si="31"/>
        <v>0</v>
      </c>
      <c r="S51" s="39"/>
      <c r="T51" s="37">
        <f t="shared" si="0"/>
        <v>0</v>
      </c>
      <c r="U51" s="37">
        <f t="shared" si="1"/>
        <v>0</v>
      </c>
      <c r="V51" s="38">
        <f t="shared" si="8"/>
      </c>
      <c r="W51" s="39"/>
      <c r="Y51" s="37">
        <f t="shared" si="9"/>
      </c>
      <c r="Z51" s="37">
        <f t="shared" si="10"/>
      </c>
      <c r="AA51" s="37">
        <f t="shared" si="11"/>
      </c>
      <c r="AB51" s="37">
        <f t="shared" si="12"/>
      </c>
      <c r="AC51" s="37">
        <f t="shared" si="13"/>
      </c>
      <c r="AD51" s="37">
        <f t="shared" si="14"/>
      </c>
      <c r="AE51" s="37">
        <f t="shared" si="15"/>
      </c>
      <c r="AG51" s="76">
        <f t="shared" si="3"/>
        <v>0</v>
      </c>
      <c r="AH51" s="37">
        <f t="shared" si="16"/>
        <v>0</v>
      </c>
      <c r="AI51" s="37">
        <f t="shared" si="17"/>
        <v>0</v>
      </c>
      <c r="AJ51" s="39"/>
      <c r="AK51" s="37">
        <f t="shared" si="18"/>
        <v>0</v>
      </c>
      <c r="AL51" s="37">
        <f t="shared" si="19"/>
        <v>0</v>
      </c>
      <c r="AM51" s="93">
        <f t="shared" si="20"/>
      </c>
      <c r="AN51" s="39"/>
      <c r="AO51" s="39"/>
      <c r="AP51" s="37">
        <f t="shared" si="21"/>
      </c>
      <c r="AQ51" s="37">
        <f t="shared" si="22"/>
      </c>
      <c r="AR51" s="37">
        <f t="shared" si="23"/>
      </c>
      <c r="AS51" s="37">
        <f t="shared" si="24"/>
      </c>
      <c r="AT51" s="37">
        <f t="shared" si="25"/>
      </c>
      <c r="AU51" s="37">
        <f t="shared" si="26"/>
      </c>
      <c r="AV51" s="37">
        <f t="shared" si="27"/>
      </c>
      <c r="AW51" s="38"/>
      <c r="AX51" s="7"/>
      <c r="AY51" s="7"/>
      <c r="AZ51" s="7"/>
      <c r="BA51" s="7"/>
      <c r="BB51" s="7"/>
    </row>
    <row r="52" spans="1:54" ht="14.25" thickBot="1">
      <c r="A52" s="46"/>
      <c r="B52" s="9">
        <v>35</v>
      </c>
      <c r="C52" s="97"/>
      <c r="D52" s="87"/>
      <c r="E52" s="12"/>
      <c r="F52" s="12"/>
      <c r="G52" s="12"/>
      <c r="H52" s="12"/>
      <c r="I52" s="12"/>
      <c r="J52" s="12"/>
      <c r="K52" s="12"/>
      <c r="L52" s="61"/>
      <c r="M52" s="73">
        <f t="shared" si="28"/>
      </c>
      <c r="P52" s="76">
        <f t="shared" si="29"/>
        <v>0</v>
      </c>
      <c r="Q52" s="37">
        <f t="shared" si="30"/>
        <v>0</v>
      </c>
      <c r="R52" s="37">
        <f t="shared" si="31"/>
        <v>0</v>
      </c>
      <c r="S52" s="39"/>
      <c r="T52" s="37">
        <f t="shared" si="0"/>
        <v>0</v>
      </c>
      <c r="U52" s="37">
        <f t="shared" si="1"/>
        <v>0</v>
      </c>
      <c r="V52" s="38">
        <f t="shared" si="8"/>
      </c>
      <c r="W52" s="39"/>
      <c r="Y52" s="37">
        <f t="shared" si="9"/>
      </c>
      <c r="Z52" s="37">
        <f t="shared" si="10"/>
      </c>
      <c r="AA52" s="37">
        <f t="shared" si="11"/>
      </c>
      <c r="AB52" s="37">
        <f t="shared" si="12"/>
      </c>
      <c r="AC52" s="37">
        <f t="shared" si="13"/>
      </c>
      <c r="AD52" s="37">
        <f t="shared" si="14"/>
      </c>
      <c r="AE52" s="37">
        <f t="shared" si="15"/>
      </c>
      <c r="AG52" s="76">
        <f t="shared" si="3"/>
        <v>0</v>
      </c>
      <c r="AH52" s="37">
        <f t="shared" si="16"/>
        <v>0</v>
      </c>
      <c r="AI52" s="37">
        <f t="shared" si="17"/>
        <v>0</v>
      </c>
      <c r="AJ52" s="39"/>
      <c r="AK52" s="37">
        <f t="shared" si="18"/>
        <v>0</v>
      </c>
      <c r="AL52" s="37">
        <f t="shared" si="19"/>
        <v>0</v>
      </c>
      <c r="AM52" s="93">
        <f t="shared" si="20"/>
      </c>
      <c r="AN52" s="39"/>
      <c r="AO52" s="39"/>
      <c r="AP52" s="37">
        <f t="shared" si="21"/>
      </c>
      <c r="AQ52" s="37">
        <f t="shared" si="22"/>
      </c>
      <c r="AR52" s="37">
        <f t="shared" si="23"/>
      </c>
      <c r="AS52" s="37">
        <f t="shared" si="24"/>
      </c>
      <c r="AT52" s="37">
        <f t="shared" si="25"/>
      </c>
      <c r="AU52" s="37">
        <f t="shared" si="26"/>
      </c>
      <c r="AV52" s="37">
        <f t="shared" si="27"/>
      </c>
      <c r="AW52" s="38"/>
      <c r="AX52" s="7"/>
      <c r="AY52" s="7"/>
      <c r="AZ52" s="102" t="s">
        <v>47</v>
      </c>
      <c r="BA52" s="103" t="s">
        <v>75</v>
      </c>
      <c r="BB52" s="7"/>
    </row>
    <row r="53" spans="1:54" ht="13.5" thickBot="1">
      <c r="A53" s="46"/>
      <c r="B53" s="159" t="s">
        <v>49</v>
      </c>
      <c r="C53" s="160"/>
      <c r="D53" s="161"/>
      <c r="E53" s="41">
        <f aca="true" t="shared" si="32" ref="E53:K53">Q60</f>
      </c>
      <c r="F53" s="41">
        <f t="shared" si="32"/>
      </c>
      <c r="G53" s="41">
        <f t="shared" si="32"/>
      </c>
      <c r="H53" s="41">
        <f t="shared" si="32"/>
      </c>
      <c r="I53" s="41">
        <f t="shared" si="32"/>
      </c>
      <c r="J53" s="41">
        <f t="shared" si="32"/>
      </c>
      <c r="K53" s="41">
        <f t="shared" si="32"/>
      </c>
      <c r="L53" s="42" t="s">
        <v>41</v>
      </c>
      <c r="M53" s="48"/>
      <c r="Q53" s="34">
        <f>SUM(Q18:Q52)</f>
        <v>0</v>
      </c>
      <c r="R53" s="34">
        <f>SUM(R18:R52)</f>
        <v>0</v>
      </c>
      <c r="S53" s="91"/>
      <c r="T53" s="34">
        <f>SUM(T18:T52)</f>
        <v>0</v>
      </c>
      <c r="U53" s="34">
        <f>SUM(U18:U52)</f>
        <v>0</v>
      </c>
      <c r="V53" s="35"/>
      <c r="W53" s="39"/>
      <c r="Y53" s="38"/>
      <c r="Z53" s="38"/>
      <c r="AA53" s="68" t="s">
        <v>35</v>
      </c>
      <c r="AB53" s="34">
        <f>SUM(Y18:AE52)</f>
        <v>0</v>
      </c>
      <c r="AC53" s="34">
        <f>COUNT(Y18:AE52)</f>
        <v>0</v>
      </c>
      <c r="AD53" s="69" t="s">
        <v>36</v>
      </c>
      <c r="AE53" s="38"/>
      <c r="AH53" s="34">
        <f>SUM(AH18:AH52)</f>
        <v>0</v>
      </c>
      <c r="AI53" s="34">
        <f>SUM(AI18:AI52)</f>
        <v>0</v>
      </c>
      <c r="AJ53" s="38"/>
      <c r="AK53" s="34">
        <f>SUM(AK18:AK52)</f>
        <v>0</v>
      </c>
      <c r="AL53" s="34">
        <f>SUM(AL18:AL52)</f>
        <v>0</v>
      </c>
      <c r="AM53" s="94"/>
      <c r="AN53" s="39"/>
      <c r="AO53" s="38"/>
      <c r="AP53" s="38"/>
      <c r="AQ53" s="38"/>
      <c r="AR53" s="68" t="s">
        <v>35</v>
      </c>
      <c r="AS53" s="34">
        <f>SUM(AP18:AV52)</f>
        <v>0</v>
      </c>
      <c r="AT53" s="34">
        <f>COUNT(AP18:AV52)</f>
        <v>0</v>
      </c>
      <c r="AU53" s="69" t="s">
        <v>36</v>
      </c>
      <c r="AV53" s="38"/>
      <c r="AW53" s="38"/>
      <c r="AX53" s="7"/>
      <c r="AY53" s="7"/>
      <c r="AZ53" s="104" t="s">
        <v>76</v>
      </c>
      <c r="BA53" s="105" t="s">
        <v>78</v>
      </c>
      <c r="BB53" s="7"/>
    </row>
    <row r="54" spans="1:54" ht="14.25" thickBot="1">
      <c r="A54" s="46"/>
      <c r="B54" s="162" t="s">
        <v>46</v>
      </c>
      <c r="C54" s="163"/>
      <c r="D54" s="164"/>
      <c r="E54" s="13"/>
      <c r="F54" s="13"/>
      <c r="G54" s="13"/>
      <c r="H54" s="13"/>
      <c r="I54" s="13"/>
      <c r="J54" s="13" t="s">
        <v>80</v>
      </c>
      <c r="K54" s="13"/>
      <c r="L54" s="19" t="s">
        <v>41</v>
      </c>
      <c r="M54" s="48"/>
      <c r="Q54" s="112">
        <f>IF(R53=0,"",Q53/R53)</f>
      </c>
      <c r="R54" s="112"/>
      <c r="S54" s="92"/>
      <c r="T54" s="112">
        <f>IF(U53=0,"",T53/U53)</f>
      </c>
      <c r="U54" s="112"/>
      <c r="V54" s="35"/>
      <c r="W54" s="39"/>
      <c r="Y54" s="35"/>
      <c r="Z54" s="35"/>
      <c r="AA54" s="35"/>
      <c r="AB54" s="120">
        <f>IF(AC53=0,"",AB53/AC53)</f>
      </c>
      <c r="AC54" s="121"/>
      <c r="AD54" s="35"/>
      <c r="AE54" s="35"/>
      <c r="AH54" s="112">
        <f>IF(AI53=0,"",AH53/AI53)</f>
      </c>
      <c r="AI54" s="112"/>
      <c r="AJ54" s="35"/>
      <c r="AK54" s="112">
        <f>IF(AL53=0,"",AK53/AL53)</f>
      </c>
      <c r="AL54" s="112"/>
      <c r="AM54" s="94"/>
      <c r="AN54" s="39"/>
      <c r="AO54" s="35"/>
      <c r="AP54" s="35"/>
      <c r="AQ54" s="35"/>
      <c r="AR54" s="35"/>
      <c r="AS54" s="120">
        <f>IF(AT53=0,"",AS53/AT53)</f>
      </c>
      <c r="AT54" s="121"/>
      <c r="AU54" s="35"/>
      <c r="AV54" s="35"/>
      <c r="AW54" s="38"/>
      <c r="AX54" s="7"/>
      <c r="AY54" s="7"/>
      <c r="AZ54" s="106" t="s">
        <v>33</v>
      </c>
      <c r="BA54" s="107" t="s">
        <v>33</v>
      </c>
      <c r="BB54" s="7"/>
    </row>
    <row r="55" spans="1:54" ht="3.75" customHeight="1" thickBot="1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8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7"/>
      <c r="AY55" s="7"/>
      <c r="AZ55" s="108" t="s">
        <v>79</v>
      </c>
      <c r="BA55" s="108" t="s">
        <v>79</v>
      </c>
      <c r="BB55" s="7"/>
    </row>
    <row r="56" spans="1:54" ht="12.75">
      <c r="A56" s="46"/>
      <c r="B56" s="141" t="str">
        <f>CONCATENATE("Anzahl der Schülerinnen und Schüler, die an der Abiturprüfung teilgenommen haben (",D12,"):")</f>
        <v>Anzahl der Schülerinnen und Schüler, die an der Abiturprüfung teilgenommen haben (P1/P2/P3 ):</v>
      </c>
      <c r="C56" s="141"/>
      <c r="D56" s="141"/>
      <c r="E56" s="141"/>
      <c r="F56" s="141"/>
      <c r="G56" s="141"/>
      <c r="H56" s="141"/>
      <c r="I56" s="141"/>
      <c r="J56" s="142"/>
      <c r="K56" s="146">
        <f>$W$18</f>
        <v>0</v>
      </c>
      <c r="L56" s="147"/>
      <c r="M56" s="48"/>
      <c r="Q56" s="122" t="s">
        <v>38</v>
      </c>
      <c r="R56" s="123"/>
      <c r="S56" s="123"/>
      <c r="T56" s="123"/>
      <c r="U56" s="123"/>
      <c r="V56" s="123"/>
      <c r="W56" s="124"/>
      <c r="X56" s="66"/>
      <c r="Y56" s="66"/>
      <c r="Z56" s="66"/>
      <c r="AA56" s="66"/>
      <c r="AB56" s="66"/>
      <c r="AC56" s="66"/>
      <c r="AD56" s="66"/>
      <c r="AE56" s="66"/>
      <c r="AF56" s="35"/>
      <c r="AW56" s="35"/>
      <c r="AX56" s="7"/>
      <c r="AY56" s="7"/>
      <c r="AZ56" s="109" t="s">
        <v>80</v>
      </c>
      <c r="BA56" s="7"/>
      <c r="BB56" s="7"/>
    </row>
    <row r="57" spans="1:54" ht="13.5" thickBot="1">
      <c r="A57" s="46"/>
      <c r="B57" s="141"/>
      <c r="C57" s="141"/>
      <c r="D57" s="141"/>
      <c r="E57" s="141"/>
      <c r="F57" s="141"/>
      <c r="G57" s="141"/>
      <c r="H57" s="141"/>
      <c r="I57" s="141"/>
      <c r="J57" s="142"/>
      <c r="K57" s="148"/>
      <c r="L57" s="149"/>
      <c r="M57" s="48"/>
      <c r="Q57" s="125"/>
      <c r="R57" s="126"/>
      <c r="S57" s="126"/>
      <c r="T57" s="126"/>
      <c r="U57" s="126"/>
      <c r="V57" s="126"/>
      <c r="W57" s="127"/>
      <c r="X57" s="66"/>
      <c r="Y57" s="66"/>
      <c r="Z57" s="66"/>
      <c r="AA57" s="66"/>
      <c r="AB57" s="66"/>
      <c r="AC57" s="66"/>
      <c r="AD57" s="66"/>
      <c r="AE57" s="66"/>
      <c r="AF57" s="35"/>
      <c r="AH57" s="99"/>
      <c r="AI57" s="98" t="s">
        <v>36</v>
      </c>
      <c r="AJ57" s="98" t="s">
        <v>38</v>
      </c>
      <c r="AK57" s="98" t="s">
        <v>77</v>
      </c>
      <c r="AL57" s="98" t="s">
        <v>2</v>
      </c>
      <c r="AX57" s="7"/>
      <c r="AY57" s="7"/>
      <c r="AZ57" s="110"/>
      <c r="BA57" s="7"/>
      <c r="BB57" s="7"/>
    </row>
    <row r="58" spans="1:54" ht="3" customHeight="1">
      <c r="A58" s="46"/>
      <c r="B58" s="95"/>
      <c r="C58" s="95"/>
      <c r="D58" s="95"/>
      <c r="E58" s="95"/>
      <c r="F58" s="95"/>
      <c r="G58" s="95"/>
      <c r="H58" s="95"/>
      <c r="I58" s="95"/>
      <c r="J58" s="95"/>
      <c r="K58" s="53"/>
      <c r="L58" s="53"/>
      <c r="M58" s="48"/>
      <c r="Q58" s="134"/>
      <c r="R58" s="136"/>
      <c r="S58" s="136"/>
      <c r="T58" s="136"/>
      <c r="U58" s="136"/>
      <c r="V58" s="136"/>
      <c r="W58" s="135"/>
      <c r="X58" s="66"/>
      <c r="Y58" s="66"/>
      <c r="Z58" s="66"/>
      <c r="AA58" s="66"/>
      <c r="AB58" s="66"/>
      <c r="AC58" s="66"/>
      <c r="AD58" s="66"/>
      <c r="AE58" s="66"/>
      <c r="AF58" s="35"/>
      <c r="AH58" s="99"/>
      <c r="AI58" s="99"/>
      <c r="AJ58" s="99"/>
      <c r="AK58" s="99"/>
      <c r="AL58" s="99"/>
      <c r="AX58" s="7"/>
      <c r="AY58" s="7"/>
      <c r="AZ58" s="7"/>
      <c r="BA58" s="7"/>
      <c r="BB58" s="7"/>
    </row>
    <row r="59" spans="1:54" ht="12.75">
      <c r="A59" s="46"/>
      <c r="B59" s="141" t="str">
        <f>CONCATENATE("Durchschnitt der von diesen Schülerinnen und Schülern geschriebenen Klausuren (",D12,"):")</f>
        <v>Durchschnitt der von diesen Schülerinnen und Schülern geschriebenen Klausuren (P1/P2/P3 ):</v>
      </c>
      <c r="C59" s="141"/>
      <c r="D59" s="141"/>
      <c r="E59" s="141"/>
      <c r="F59" s="141"/>
      <c r="G59" s="141"/>
      <c r="H59" s="141"/>
      <c r="I59" s="141"/>
      <c r="J59" s="142"/>
      <c r="K59" s="137">
        <f>$Q$54</f>
      </c>
      <c r="L59" s="143"/>
      <c r="M59" s="48"/>
      <c r="Q59" s="37">
        <v>1</v>
      </c>
      <c r="R59" s="37">
        <v>2</v>
      </c>
      <c r="S59" s="37">
        <v>3</v>
      </c>
      <c r="T59" s="37">
        <v>4</v>
      </c>
      <c r="U59" s="37">
        <v>5</v>
      </c>
      <c r="V59" s="37">
        <v>6</v>
      </c>
      <c r="W59" s="37">
        <v>7</v>
      </c>
      <c r="X59" s="66"/>
      <c r="Y59" s="66"/>
      <c r="Z59" s="66"/>
      <c r="AA59" s="66"/>
      <c r="AB59" s="66"/>
      <c r="AC59" s="66"/>
      <c r="AD59" s="66"/>
      <c r="AE59" s="66"/>
      <c r="AF59" s="35"/>
      <c r="AH59" s="100" t="s">
        <v>75</v>
      </c>
      <c r="AI59" s="76">
        <f>IF(W18="","",W18)</f>
        <v>0</v>
      </c>
      <c r="AJ59" s="101">
        <f>Q54</f>
      </c>
      <c r="AK59" s="101">
        <f>AB54</f>
      </c>
      <c r="AL59" s="101">
        <f>T54</f>
      </c>
      <c r="AX59" s="7"/>
      <c r="AY59" s="7"/>
      <c r="AZ59" s="7"/>
      <c r="BA59" s="7"/>
      <c r="BB59" s="7"/>
    </row>
    <row r="60" spans="1:54" ht="12.75">
      <c r="A60" s="46"/>
      <c r="B60" s="141"/>
      <c r="C60" s="141"/>
      <c r="D60" s="141"/>
      <c r="E60" s="141"/>
      <c r="F60" s="141"/>
      <c r="G60" s="141"/>
      <c r="H60" s="141"/>
      <c r="I60" s="141"/>
      <c r="J60" s="142"/>
      <c r="K60" s="144"/>
      <c r="L60" s="145"/>
      <c r="M60" s="48"/>
      <c r="Q60" s="40">
        <f aca="true" t="shared" si="33" ref="Q60:W60">IF(COUNT(E18:E52)&gt;0,SUM(E18:E52)/COUNT(E18:E52),"")</f>
      </c>
      <c r="R60" s="40">
        <f t="shared" si="33"/>
      </c>
      <c r="S60" s="40">
        <f t="shared" si="33"/>
      </c>
      <c r="T60" s="40">
        <f t="shared" si="33"/>
      </c>
      <c r="U60" s="40">
        <f t="shared" si="33"/>
      </c>
      <c r="V60" s="40">
        <f t="shared" si="33"/>
      </c>
      <c r="W60" s="40">
        <f t="shared" si="33"/>
      </c>
      <c r="Y60" s="66"/>
      <c r="AH60" s="100" t="s">
        <v>76</v>
      </c>
      <c r="AI60" s="76" t="str">
        <f>IF(OR(AI59="",AI62=""),"",CONCATENATE(ROUND(AI59,2)," &amp; ",ROUND(AI62,2)))</f>
        <v>0 &amp; 0</v>
      </c>
      <c r="AJ60" s="76">
        <f>IF(OR(AJ59="",AJ62=""),"",CONCATENATE(ROUND(AJ59,2)," &amp; ",ROUND(AJ62,2)))</f>
      </c>
      <c r="AK60" s="76">
        <f>IF(OR(AK59="",AK62=""),"",CONCATENATE(ROUND(AK59,2)," &amp; ",ROUND(AK62,2)))</f>
      </c>
      <c r="AL60" s="76">
        <f>IF(OR(AL59="",AL62=""),"",CONCATENATE(ROUND(AL59,2)," &amp; ",ROUND(AL62,2)))</f>
      </c>
      <c r="AX60" s="7"/>
      <c r="AY60" s="7"/>
      <c r="AZ60" s="7"/>
      <c r="BA60" s="7"/>
      <c r="BB60" s="7"/>
    </row>
    <row r="61" spans="1:54" ht="3" customHeight="1">
      <c r="A61" s="46"/>
      <c r="B61" s="95"/>
      <c r="C61" s="95"/>
      <c r="D61" s="95"/>
      <c r="E61" s="95"/>
      <c r="F61" s="95"/>
      <c r="G61" s="95"/>
      <c r="H61" s="95"/>
      <c r="I61" s="95"/>
      <c r="J61" s="95"/>
      <c r="K61" s="70"/>
      <c r="L61" s="70"/>
      <c r="M61" s="48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H61" s="100"/>
      <c r="AI61" s="76"/>
      <c r="AJ61" s="76"/>
      <c r="AK61" s="76"/>
      <c r="AL61" s="76"/>
      <c r="AX61" s="7"/>
      <c r="AY61" s="7"/>
      <c r="AZ61" s="7"/>
      <c r="BA61" s="7"/>
      <c r="BB61" s="7"/>
    </row>
    <row r="62" spans="1:54" ht="12.75">
      <c r="A62" s="46"/>
      <c r="B62" s="141" t="str">
        <f>CONCATENATE("Durchschnitt der Klausur unter Abiturbedingungen (",D12,"):")</f>
        <v>Durchschnitt der Klausur unter Abiturbedingungen (P1/P2/P3 ):</v>
      </c>
      <c r="C62" s="141"/>
      <c r="D62" s="141"/>
      <c r="E62" s="141"/>
      <c r="F62" s="141"/>
      <c r="G62" s="141"/>
      <c r="H62" s="141"/>
      <c r="I62" s="141"/>
      <c r="J62" s="142"/>
      <c r="K62" s="137">
        <f>$AB$54</f>
      </c>
      <c r="L62" s="138"/>
      <c r="M62" s="48"/>
      <c r="Q62" s="66"/>
      <c r="R62" s="66"/>
      <c r="W62" s="66"/>
      <c r="X62" s="66"/>
      <c r="Y62" s="66"/>
      <c r="Z62" s="66"/>
      <c r="AA62" s="66"/>
      <c r="AB62" s="66"/>
      <c r="AC62" s="66"/>
      <c r="AD62" s="66"/>
      <c r="AE62" s="66"/>
      <c r="AH62" s="100" t="s">
        <v>33</v>
      </c>
      <c r="AI62" s="76">
        <f>IF(AN18="","",AN18)</f>
        <v>0</v>
      </c>
      <c r="AJ62" s="101">
        <f>AH54</f>
      </c>
      <c r="AK62" s="101">
        <f>AS54</f>
      </c>
      <c r="AL62" s="101">
        <f>AK54</f>
      </c>
      <c r="AX62" s="7"/>
      <c r="AY62" s="7"/>
      <c r="AZ62" s="7"/>
      <c r="BA62" s="7"/>
      <c r="BB62" s="7"/>
    </row>
    <row r="63" spans="1:54" ht="12.75">
      <c r="A63" s="46"/>
      <c r="B63" s="141"/>
      <c r="C63" s="141"/>
      <c r="D63" s="141"/>
      <c r="E63" s="141"/>
      <c r="F63" s="141"/>
      <c r="G63" s="141"/>
      <c r="H63" s="141"/>
      <c r="I63" s="141"/>
      <c r="J63" s="142"/>
      <c r="K63" s="139"/>
      <c r="L63" s="140"/>
      <c r="M63" s="48"/>
      <c r="Q63" s="66"/>
      <c r="R63" s="66"/>
      <c r="W63" s="66"/>
      <c r="X63" s="66"/>
      <c r="Y63" s="66"/>
      <c r="Z63" s="66"/>
      <c r="AA63" s="66"/>
      <c r="AB63" s="66"/>
      <c r="AC63" s="66"/>
      <c r="AD63" s="66"/>
      <c r="AE63" s="66"/>
      <c r="AX63" s="7"/>
      <c r="AY63" s="7"/>
      <c r="AZ63" s="7"/>
      <c r="BA63" s="7"/>
      <c r="BB63" s="7"/>
    </row>
    <row r="64" spans="1:54" ht="3" customHeight="1">
      <c r="A64" s="46"/>
      <c r="B64" s="95"/>
      <c r="C64" s="95"/>
      <c r="D64" s="95"/>
      <c r="E64" s="95"/>
      <c r="F64" s="95"/>
      <c r="G64" s="95"/>
      <c r="H64" s="95"/>
      <c r="I64" s="95"/>
      <c r="J64" s="95"/>
      <c r="K64" s="54"/>
      <c r="L64" s="54"/>
      <c r="M64" s="48"/>
      <c r="AX64" s="7"/>
      <c r="AY64" s="7"/>
      <c r="AZ64" s="7"/>
      <c r="BA64" s="7"/>
      <c r="BB64" s="7"/>
    </row>
    <row r="65" spans="1:54" ht="12.75">
      <c r="A65" s="46"/>
      <c r="B65" s="141" t="str">
        <f>CONCATENATE("Durchschnitt der schriftlichen Abiturprüfung (",D12,"):")</f>
        <v>Durchschnitt der schriftlichen Abiturprüfung (P1/P2/P3 ):</v>
      </c>
      <c r="C65" s="141"/>
      <c r="D65" s="141"/>
      <c r="E65" s="141"/>
      <c r="F65" s="141"/>
      <c r="G65" s="141"/>
      <c r="H65" s="141"/>
      <c r="I65" s="141"/>
      <c r="J65" s="142"/>
      <c r="K65" s="137">
        <f>$T$54</f>
      </c>
      <c r="L65" s="138"/>
      <c r="M65" s="48"/>
      <c r="AX65" s="7"/>
      <c r="AY65" s="7"/>
      <c r="AZ65" s="7"/>
      <c r="BA65" s="7"/>
      <c r="BB65" s="7"/>
    </row>
    <row r="66" spans="1:54" ht="12.75">
      <c r="A66" s="46"/>
      <c r="B66" s="141"/>
      <c r="C66" s="141"/>
      <c r="D66" s="141"/>
      <c r="E66" s="141"/>
      <c r="F66" s="141"/>
      <c r="G66" s="141"/>
      <c r="H66" s="141"/>
      <c r="I66" s="141"/>
      <c r="J66" s="142"/>
      <c r="K66" s="139"/>
      <c r="L66" s="140"/>
      <c r="M66" s="48"/>
      <c r="AX66" s="7"/>
      <c r="AY66" s="7"/>
      <c r="AZ66" s="7"/>
      <c r="BA66" s="7"/>
      <c r="BB66" s="7"/>
    </row>
    <row r="67" spans="1:54" ht="3.75" customHeight="1" thickBot="1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7"/>
      <c r="AX67" s="7"/>
      <c r="AZ67" s="7"/>
      <c r="BB67" s="7"/>
    </row>
    <row r="68" spans="50:52" ht="12.75" hidden="1">
      <c r="AX68" s="7"/>
      <c r="AZ68" s="7"/>
    </row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</sheetData>
  <sheetProtection password="D124" sheet="1" objects="1" scenarios="1" selectLockedCells="1"/>
  <mergeCells count="48">
    <mergeCell ref="B54:D54"/>
    <mergeCell ref="B16:B17"/>
    <mergeCell ref="D16:D17"/>
    <mergeCell ref="C16:C17"/>
    <mergeCell ref="E16:K16"/>
    <mergeCell ref="L16:L17"/>
    <mergeCell ref="P16:P17"/>
    <mergeCell ref="B53:D53"/>
    <mergeCell ref="K56:L57"/>
    <mergeCell ref="B56:J57"/>
    <mergeCell ref="A2:I2"/>
    <mergeCell ref="J2:L2"/>
    <mergeCell ref="D12:L12"/>
    <mergeCell ref="D14:L14"/>
    <mergeCell ref="D4:L4"/>
    <mergeCell ref="D6:L6"/>
    <mergeCell ref="D8:L8"/>
    <mergeCell ref="D10:L10"/>
    <mergeCell ref="K65:L66"/>
    <mergeCell ref="B59:J60"/>
    <mergeCell ref="B65:J66"/>
    <mergeCell ref="B62:J63"/>
    <mergeCell ref="K62:L63"/>
    <mergeCell ref="K59:L60"/>
    <mergeCell ref="Q56:W58"/>
    <mergeCell ref="Q14:R15"/>
    <mergeCell ref="Q12:R13"/>
    <mergeCell ref="Y16:AE16"/>
    <mergeCell ref="AB54:AC54"/>
    <mergeCell ref="Q16:R16"/>
    <mergeCell ref="T16:U16"/>
    <mergeCell ref="Q54:R54"/>
    <mergeCell ref="T54:U54"/>
    <mergeCell ref="T12:U13"/>
    <mergeCell ref="T14:U15"/>
    <mergeCell ref="AK12:AL13"/>
    <mergeCell ref="AK14:AL15"/>
    <mergeCell ref="AH12:AI13"/>
    <mergeCell ref="AH14:AI15"/>
    <mergeCell ref="AP16:AV16"/>
    <mergeCell ref="AS54:AT54"/>
    <mergeCell ref="Y12:AE13"/>
    <mergeCell ref="Y14:AE15"/>
    <mergeCell ref="AK16:AL16"/>
    <mergeCell ref="AK54:AL54"/>
    <mergeCell ref="AG16:AG17"/>
    <mergeCell ref="AH16:AI16"/>
    <mergeCell ref="AH54:AI54"/>
  </mergeCells>
  <dataValidations count="5">
    <dataValidation type="list" allowBlank="1" showInputMessage="1" showErrorMessage="1" errorTitle="Eingabefehler" error="Kursart über PULL-DOWN-Menü auswählen!&#10;" sqref="D12:L12">
      <formula1>$AZ$22:$AZ$25</formula1>
    </dataValidation>
    <dataValidation type="list" allowBlank="1" showInputMessage="1" showErrorMessage="1" sqref="C18:C52">
      <formula1>$AZ$28:$AZ$31</formula1>
    </dataValidation>
    <dataValidation type="list" allowBlank="1" showInputMessage="1" showErrorMessage="1" sqref="E18:L52">
      <formula1>$AZ$34:$AZ$50</formula1>
    </dataValidation>
    <dataValidation type="list" allowBlank="1" showInputMessage="1" showErrorMessage="1" sqref="E54:K54">
      <formula1>$AZ$56:$AZ$57</formula1>
    </dataValidation>
    <dataValidation type="list" allowBlank="1" showInputMessage="1" showErrorMessage="1" errorTitle="Eingabefehler" error="Fach über PULL-DOWN-Menü auswählen!&#10;" sqref="D8:L8">
      <formula1>$AX$17:$AX$39</formula1>
    </dataValidation>
  </dataValidations>
  <printOptions/>
  <pageMargins left="0.7874015748031497" right="0.3937007874015748" top="0.2755905511811024" bottom="0.3937007874015748" header="0.2755905511811024" footer="0.1968503937007874"/>
  <pageSetup fitToHeight="1" fitToWidth="1" horizontalDpi="600" verticalDpi="600" orientation="portrait" paperSize="9" scale="89" r:id="rId4"/>
  <headerFooter alignWithMargins="0">
    <oddFooter>&amp;L&amp;8&amp;F : &amp;A&amp;C&amp;G&amp;R&amp;8&amp;D</oddFooter>
  </headerFooter>
  <colBreaks count="1" manualBreakCount="1">
    <brk id="14" max="65535" man="1"/>
  </col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="80" zoomScaleNormal="80" workbookViewId="0" topLeftCell="A7">
      <selection activeCell="G10" sqref="G10:G12"/>
    </sheetView>
  </sheetViews>
  <sheetFormatPr defaultColWidth="11.421875" defaultRowHeight="12.75" zeroHeight="1"/>
  <cols>
    <col min="1" max="1" width="13.8515625" style="22" customWidth="1"/>
    <col min="2" max="3" width="11.421875" style="22" customWidth="1"/>
    <col min="4" max="4" width="15.7109375" style="22" customWidth="1"/>
    <col min="5" max="5" width="5.7109375" style="22" customWidth="1"/>
    <col min="6" max="7" width="13.7109375" style="22" customWidth="1"/>
    <col min="8" max="8" width="2.7109375" style="22" customWidth="1"/>
    <col min="9" max="16384" width="0" style="0" hidden="1" customWidth="1"/>
  </cols>
  <sheetData>
    <row r="1" spans="1:8" ht="15" customHeight="1">
      <c r="A1" s="7"/>
      <c r="B1" s="7"/>
      <c r="C1" s="7"/>
      <c r="D1" s="7"/>
      <c r="E1" s="7"/>
      <c r="F1" s="7"/>
      <c r="G1" s="7"/>
      <c r="H1" s="7"/>
    </row>
    <row r="2" spans="1:8" ht="23.25">
      <c r="A2" s="171" t="s">
        <v>39</v>
      </c>
      <c r="B2" s="171"/>
      <c r="C2" s="171"/>
      <c r="D2" s="171"/>
      <c r="E2" s="171"/>
      <c r="F2" s="171"/>
      <c r="G2" s="171"/>
      <c r="H2" s="171"/>
    </row>
    <row r="3" spans="1:8" ht="30" customHeight="1">
      <c r="A3" s="180">
        <f>IF(Übersicht!J2="","",Übersicht!J2)</f>
      </c>
      <c r="B3" s="180"/>
      <c r="C3" s="180"/>
      <c r="D3" s="180"/>
      <c r="E3" s="180"/>
      <c r="F3" s="180"/>
      <c r="G3" s="180"/>
      <c r="H3" s="180"/>
    </row>
    <row r="4" spans="1:8" ht="19.5" customHeight="1">
      <c r="A4" s="31" t="s">
        <v>5</v>
      </c>
      <c r="B4" s="178">
        <f>IF(Übersicht!D4="","",Übersicht!D4)</f>
      </c>
      <c r="C4" s="178"/>
      <c r="D4" s="178"/>
      <c r="E4" s="178"/>
      <c r="F4" s="178"/>
      <c r="G4" s="178"/>
      <c r="H4" s="7"/>
    </row>
    <row r="5" spans="1:8" ht="15" customHeight="1">
      <c r="A5" s="31"/>
      <c r="B5" s="20"/>
      <c r="C5" s="20"/>
      <c r="D5" s="7"/>
      <c r="E5" s="7"/>
      <c r="F5" s="7"/>
      <c r="G5" s="7"/>
      <c r="H5" s="7"/>
    </row>
    <row r="6" spans="1:8" ht="19.5" customHeight="1">
      <c r="A6" s="31" t="s">
        <v>6</v>
      </c>
      <c r="B6" s="178">
        <f>IF(Übersicht!D6="","",Übersicht!D6)</f>
      </c>
      <c r="C6" s="178"/>
      <c r="D6" s="178"/>
      <c r="E6" s="178"/>
      <c r="F6" s="178"/>
      <c r="G6" s="178"/>
      <c r="H6" s="7"/>
    </row>
    <row r="7" spans="1:8" ht="15" customHeight="1">
      <c r="A7" s="20"/>
      <c r="B7" s="20"/>
      <c r="C7" s="25"/>
      <c r="D7" s="7"/>
      <c r="E7" s="7"/>
      <c r="F7" s="7"/>
      <c r="G7" s="7"/>
      <c r="H7" s="7"/>
    </row>
    <row r="8" spans="1:8" ht="15" customHeight="1">
      <c r="A8" s="20"/>
      <c r="B8" s="20"/>
      <c r="C8" s="25"/>
      <c r="D8" s="7"/>
      <c r="E8" s="7"/>
      <c r="F8" s="7"/>
      <c r="G8" s="7"/>
      <c r="H8" s="7"/>
    </row>
    <row r="9" spans="1:8" ht="19.5" customHeight="1">
      <c r="A9" s="179" t="s">
        <v>42</v>
      </c>
      <c r="B9" s="179"/>
      <c r="C9" s="179"/>
      <c r="D9" s="179"/>
      <c r="E9" s="7"/>
      <c r="F9" s="7"/>
      <c r="G9" s="7"/>
      <c r="H9" s="7"/>
    </row>
    <row r="10" spans="1:8" ht="15" customHeight="1">
      <c r="A10"/>
      <c r="B10" s="20"/>
      <c r="C10" s="25"/>
      <c r="D10" s="7"/>
      <c r="E10" s="175" t="s">
        <v>48</v>
      </c>
      <c r="F10" s="176"/>
      <c r="G10" s="172"/>
      <c r="H10" s="7"/>
    </row>
    <row r="11" spans="1:8" ht="15" customHeight="1">
      <c r="A11" s="26"/>
      <c r="B11" s="20"/>
      <c r="C11" s="25"/>
      <c r="D11" s="7"/>
      <c r="E11" s="177"/>
      <c r="F11" s="176"/>
      <c r="G11" s="173"/>
      <c r="H11" s="7"/>
    </row>
    <row r="12" spans="1:8" ht="15" customHeight="1">
      <c r="A12" s="26"/>
      <c r="B12" s="20"/>
      <c r="C12" s="25"/>
      <c r="D12" s="7"/>
      <c r="E12" s="177"/>
      <c r="F12" s="176"/>
      <c r="G12" s="174"/>
      <c r="H12" s="7"/>
    </row>
    <row r="13" spans="1:8" ht="15" customHeight="1">
      <c r="A13" s="26"/>
      <c r="B13" s="20"/>
      <c r="C13" s="25"/>
      <c r="D13" s="25"/>
      <c r="E13" s="25"/>
      <c r="F13" s="25"/>
      <c r="G13" s="25"/>
      <c r="H13" s="25"/>
    </row>
    <row r="14" spans="1:8" ht="15" customHeight="1">
      <c r="A14" s="20"/>
      <c r="B14" s="182">
        <f>IF(Übersicht!D8="","",Übersicht!D8)</f>
      </c>
      <c r="C14" s="183"/>
      <c r="D14" s="183"/>
      <c r="E14" s="183"/>
      <c r="F14" s="183"/>
      <c r="G14" s="184"/>
      <c r="H14" s="25"/>
    </row>
    <row r="15" spans="1:8" ht="18" customHeight="1">
      <c r="A15" s="30" t="s">
        <v>7</v>
      </c>
      <c r="B15" s="185"/>
      <c r="C15" s="186"/>
      <c r="D15" s="186"/>
      <c r="E15" s="186"/>
      <c r="F15" s="186"/>
      <c r="G15" s="187"/>
      <c r="H15" s="25"/>
    </row>
    <row r="16" spans="1:12" ht="15" customHeight="1">
      <c r="A16" s="29"/>
      <c r="B16" s="188"/>
      <c r="C16" s="189"/>
      <c r="D16" s="189"/>
      <c r="E16" s="189"/>
      <c r="F16" s="189"/>
      <c r="G16" s="190"/>
      <c r="H16" s="25"/>
      <c r="I16" s="23"/>
      <c r="J16" s="23"/>
      <c r="K16" s="23"/>
      <c r="L16" s="23"/>
    </row>
    <row r="17" spans="1:12" ht="15" customHeight="1">
      <c r="A17" s="29"/>
      <c r="B17" s="20"/>
      <c r="C17" s="25"/>
      <c r="D17" s="25"/>
      <c r="E17" s="25"/>
      <c r="F17" s="25"/>
      <c r="G17" s="25"/>
      <c r="H17" s="25"/>
      <c r="I17" s="23"/>
      <c r="J17" s="23"/>
      <c r="K17" s="23"/>
      <c r="L17" s="23"/>
    </row>
    <row r="18" spans="1:12" ht="15" customHeight="1">
      <c r="A18" s="29"/>
      <c r="B18" s="191" t="s">
        <v>86</v>
      </c>
      <c r="C18" s="192"/>
      <c r="D18" s="192"/>
      <c r="E18" s="192"/>
      <c r="F18" s="192"/>
      <c r="G18" s="193"/>
      <c r="H18" s="25"/>
      <c r="I18" s="23"/>
      <c r="J18" s="23"/>
      <c r="K18" s="23"/>
      <c r="L18" s="23"/>
    </row>
    <row r="19" spans="1:12" ht="18" customHeight="1">
      <c r="A19" s="31" t="s">
        <v>8</v>
      </c>
      <c r="B19" s="194"/>
      <c r="C19" s="195"/>
      <c r="D19" s="195"/>
      <c r="E19" s="195"/>
      <c r="F19" s="195"/>
      <c r="G19" s="196"/>
      <c r="H19" s="25"/>
      <c r="I19" s="23"/>
      <c r="J19" s="23"/>
      <c r="K19" s="23"/>
      <c r="L19" s="23"/>
    </row>
    <row r="20" spans="1:12" ht="15" customHeight="1">
      <c r="A20" s="29"/>
      <c r="B20" s="197"/>
      <c r="C20" s="198"/>
      <c r="D20" s="198"/>
      <c r="E20" s="198"/>
      <c r="F20" s="198"/>
      <c r="G20" s="199"/>
      <c r="H20" s="25"/>
      <c r="I20" s="23"/>
      <c r="J20" s="23"/>
      <c r="K20" s="23"/>
      <c r="L20" s="23"/>
    </row>
    <row r="21" spans="2:12" ht="15" customHeight="1">
      <c r="B21" s="181"/>
      <c r="C21" s="181"/>
      <c r="D21" s="181"/>
      <c r="E21" s="181"/>
      <c r="F21" s="181"/>
      <c r="G21" s="181"/>
      <c r="H21" s="25"/>
      <c r="I21" s="23"/>
      <c r="J21" s="23"/>
      <c r="K21" s="23"/>
      <c r="L21" s="23"/>
    </row>
    <row r="22" spans="1:8" ht="15" customHeight="1">
      <c r="A22" s="21"/>
      <c r="F22" s="208">
        <f>Übersicht!W18</f>
        <v>0</v>
      </c>
      <c r="G22" s="209"/>
      <c r="H22" s="27"/>
    </row>
    <row r="23" spans="1:8" ht="18" customHeight="1">
      <c r="A23" s="200" t="str">
        <f>Übersicht!B56</f>
        <v>Anzahl der Schülerinnen und Schüler, die an der Abiturprüfung teilgenommen haben (P1/P2/P3 ):</v>
      </c>
      <c r="B23" s="200"/>
      <c r="C23" s="200"/>
      <c r="D23" s="200"/>
      <c r="E23" s="65"/>
      <c r="F23" s="210"/>
      <c r="G23" s="211"/>
      <c r="H23" s="7"/>
    </row>
    <row r="24" spans="1:8" ht="18" customHeight="1">
      <c r="A24" s="200"/>
      <c r="B24" s="200"/>
      <c r="C24" s="200"/>
      <c r="D24" s="200"/>
      <c r="E24" s="65"/>
      <c r="F24" s="210"/>
      <c r="G24" s="211"/>
      <c r="H24" s="7"/>
    </row>
    <row r="25" spans="1:7" ht="15" customHeight="1">
      <c r="A25" s="21"/>
      <c r="F25" s="212"/>
      <c r="G25" s="213"/>
    </row>
    <row r="26" spans="1:7" ht="15" customHeight="1">
      <c r="A26" s="21"/>
      <c r="F26" s="32"/>
      <c r="G26" s="32"/>
    </row>
    <row r="27" spans="1:8" ht="15" customHeight="1">
      <c r="A27" s="21"/>
      <c r="F27" s="201">
        <f>Übersicht!Q54</f>
      </c>
      <c r="G27" s="202"/>
      <c r="H27" s="27"/>
    </row>
    <row r="28" spans="1:8" ht="18" customHeight="1">
      <c r="A28" s="200" t="str">
        <f>Übersicht!B59</f>
        <v>Durchschnitt der von diesen Schülerinnen und Schülern geschriebenen Klausuren (P1/P2/P3 ):</v>
      </c>
      <c r="B28" s="200"/>
      <c r="C28" s="200"/>
      <c r="D28" s="200"/>
      <c r="E28" s="65"/>
      <c r="F28" s="203"/>
      <c r="G28" s="204"/>
      <c r="H28" s="7"/>
    </row>
    <row r="29" spans="1:8" ht="18" customHeight="1">
      <c r="A29" s="200"/>
      <c r="B29" s="200"/>
      <c r="C29" s="200"/>
      <c r="D29" s="200"/>
      <c r="E29" s="65"/>
      <c r="F29" s="203"/>
      <c r="G29" s="204"/>
      <c r="H29" s="7"/>
    </row>
    <row r="30" spans="1:7" ht="15" customHeight="1">
      <c r="A30" s="21"/>
      <c r="F30" s="205"/>
      <c r="G30" s="206"/>
    </row>
    <row r="31" spans="1:7" ht="15" customHeight="1">
      <c r="A31" s="21"/>
      <c r="F31" s="32"/>
      <c r="G31" s="32"/>
    </row>
    <row r="32" spans="1:7" ht="15" customHeight="1">
      <c r="A32" s="21"/>
      <c r="F32" s="201">
        <f>Übersicht!AB54</f>
      </c>
      <c r="G32" s="202"/>
    </row>
    <row r="33" spans="1:7" ht="18" customHeight="1">
      <c r="A33" s="200" t="str">
        <f>Übersicht!B62</f>
        <v>Durchschnitt der Klausur unter Abiturbedingungen (P1/P2/P3 ):</v>
      </c>
      <c r="B33" s="200"/>
      <c r="C33" s="200"/>
      <c r="D33" s="200"/>
      <c r="E33" s="65"/>
      <c r="F33" s="203"/>
      <c r="G33" s="204"/>
    </row>
    <row r="34" spans="1:7" ht="18" customHeight="1">
      <c r="A34" s="200"/>
      <c r="B34" s="200"/>
      <c r="C34" s="200"/>
      <c r="D34" s="200"/>
      <c r="E34" s="65"/>
      <c r="F34" s="203"/>
      <c r="G34" s="204"/>
    </row>
    <row r="35" spans="1:7" ht="15" customHeight="1">
      <c r="A35" s="21"/>
      <c r="F35" s="205"/>
      <c r="G35" s="206"/>
    </row>
    <row r="36" spans="1:7" ht="15" customHeight="1">
      <c r="A36" s="21"/>
      <c r="F36" s="32"/>
      <c r="G36" s="32"/>
    </row>
    <row r="37" spans="1:8" ht="15" customHeight="1">
      <c r="A37" s="21"/>
      <c r="F37" s="201">
        <f>Übersicht!T54</f>
      </c>
      <c r="G37" s="202"/>
      <c r="H37" s="27"/>
    </row>
    <row r="38" spans="1:8" ht="18" customHeight="1">
      <c r="A38" s="200" t="str">
        <f>Übersicht!B65</f>
        <v>Durchschnitt der schriftlichen Abiturprüfung (P1/P2/P3 ):</v>
      </c>
      <c r="B38" s="200"/>
      <c r="C38" s="200"/>
      <c r="D38" s="200"/>
      <c r="E38" s="65"/>
      <c r="F38" s="203"/>
      <c r="G38" s="204"/>
      <c r="H38" s="7"/>
    </row>
    <row r="39" spans="1:8" ht="18" customHeight="1">
      <c r="A39" s="200"/>
      <c r="B39" s="200"/>
      <c r="C39" s="200"/>
      <c r="D39" s="200"/>
      <c r="E39" s="65"/>
      <c r="F39" s="203"/>
      <c r="G39" s="204"/>
      <c r="H39" s="7"/>
    </row>
    <row r="40" spans="1:7" ht="15" customHeight="1">
      <c r="A40" s="21"/>
      <c r="F40" s="205"/>
      <c r="G40" s="206"/>
    </row>
    <row r="41" spans="1:7" ht="15" customHeight="1">
      <c r="A41" s="21"/>
      <c r="F41" s="71"/>
      <c r="G41" s="71"/>
    </row>
    <row r="42" spans="1:7" ht="15" customHeight="1">
      <c r="A42" s="21"/>
      <c r="F42" s="71"/>
      <c r="G42" s="71"/>
    </row>
    <row r="43" ht="15" customHeight="1">
      <c r="A43" s="28"/>
    </row>
    <row r="44" ht="15" customHeight="1">
      <c r="A44" s="28"/>
    </row>
    <row r="45" spans="1:8" ht="15" customHeight="1">
      <c r="A45" s="214">
        <f>IF(Übersicht!D6="","",CONCATENATE(Übersicht!D6," ,"))</f>
      </c>
      <c r="B45" s="214"/>
      <c r="C45" s="214"/>
      <c r="D45" s="33">
        <f ca="1">TODAY()</f>
        <v>41668</v>
      </c>
      <c r="E45" s="215"/>
      <c r="F45" s="215"/>
      <c r="G45" s="215"/>
      <c r="H45" s="215"/>
    </row>
    <row r="46" spans="1:8" ht="15" customHeight="1">
      <c r="A46" s="28"/>
      <c r="B46" s="72"/>
      <c r="D46" s="24"/>
      <c r="E46" s="207">
        <f>IF(Übersicht!D14="","",CONCATENATE(Übersicht!D14," (Kursleitung)"))</f>
      </c>
      <c r="F46" s="207"/>
      <c r="G46" s="207"/>
      <c r="H46" s="207"/>
    </row>
    <row r="47" ht="15" customHeight="1">
      <c r="A47" s="27"/>
    </row>
    <row r="48" ht="15.75" hidden="1">
      <c r="A48" s="27"/>
    </row>
    <row r="49" ht="15.75" hidden="1">
      <c r="A49" s="27"/>
    </row>
    <row r="50" ht="15.75" hidden="1">
      <c r="A50" s="27"/>
    </row>
    <row r="51" ht="15.75" hidden="1">
      <c r="A51" s="27"/>
    </row>
    <row r="52" ht="15.75" hidden="1">
      <c r="A52" s="27"/>
    </row>
    <row r="53" ht="15.75" hidden="1">
      <c r="A53" s="27"/>
    </row>
    <row r="54" ht="15.75" hidden="1">
      <c r="A54" s="27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</sheetData>
  <sheetProtection password="D124" sheet="1" objects="1" scenarios="1" selectLockedCells="1"/>
  <mergeCells count="21">
    <mergeCell ref="E46:H46"/>
    <mergeCell ref="A23:D24"/>
    <mergeCell ref="F22:G25"/>
    <mergeCell ref="F27:G30"/>
    <mergeCell ref="A28:D29"/>
    <mergeCell ref="F37:G40"/>
    <mergeCell ref="A45:C45"/>
    <mergeCell ref="E45:H45"/>
    <mergeCell ref="B21:G21"/>
    <mergeCell ref="B14:G16"/>
    <mergeCell ref="B18:G20"/>
    <mergeCell ref="A38:D39"/>
    <mergeCell ref="F32:G35"/>
    <mergeCell ref="A33:D34"/>
    <mergeCell ref="A2:H2"/>
    <mergeCell ref="G10:G12"/>
    <mergeCell ref="E10:F12"/>
    <mergeCell ref="B4:G4"/>
    <mergeCell ref="B6:G6"/>
    <mergeCell ref="A9:D9"/>
    <mergeCell ref="A3:H3"/>
  </mergeCells>
  <printOptions/>
  <pageMargins left="0.75" right="0.41" top="0.39" bottom="0.4" header="0.38" footer="0.2"/>
  <pageSetup horizontalDpi="600" verticalDpi="600" orientation="portrait" paperSize="9" r:id="rId2"/>
  <headerFooter alignWithMargins="0">
    <oddFooter>&amp;L&amp;8&amp;F : &amp;A&amp;C&amp;G&amp;R&amp;8&amp;D</oddFooter>
  </headerFooter>
  <rowBreaks count="1" manualBreakCount="1">
    <brk id="47" max="255" man="1"/>
  </rowBreaks>
  <colBreaks count="1" manualBreakCount="1">
    <brk id="8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Nds. Kultusministerium</dc:creator>
  <cp:keywords/>
  <dc:description/>
  <cp:lastModifiedBy>MK00170</cp:lastModifiedBy>
  <cp:lastPrinted>2014-01-29T09:48:50Z</cp:lastPrinted>
  <dcterms:created xsi:type="dcterms:W3CDTF">2007-09-24T13:57:05Z</dcterms:created>
  <dcterms:modified xsi:type="dcterms:W3CDTF">2014-01-29T09:49:02Z</dcterms:modified>
  <cp:category/>
  <cp:version/>
  <cp:contentType/>
  <cp:contentStatus/>
</cp:coreProperties>
</file>