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0" windowWidth="9270" windowHeight="12270" activeTab="3"/>
  </bookViews>
  <sheets>
    <sheet name="Info" sheetId="1" r:id="rId1"/>
    <sheet name="Übersicht P4" sheetId="2" r:id="rId2"/>
    <sheet name="Ausdruck P4" sheetId="3" r:id="rId3"/>
    <sheet name="Übersicht P5" sheetId="4" r:id="rId4"/>
    <sheet name="Ausdruck P5" sheetId="5" r:id="rId5"/>
  </sheets>
  <definedNames/>
  <calcPr fullCalcOnLoad="1"/>
</workbook>
</file>

<file path=xl/comments2.xml><?xml version="1.0" encoding="utf-8"?>
<comments xmlns="http://schemas.openxmlformats.org/spreadsheetml/2006/main">
  <authors>
    <author>Torsten Glaser</author>
  </authors>
  <commentList>
    <comment ref="C16" authorId="0">
      <text>
        <r>
          <rPr>
            <sz val="8"/>
            <rFont val="Tahoma"/>
            <family val="2"/>
          </rPr>
          <t xml:space="preserve">Teilnahme am Abitur für diese Kursart mit </t>
        </r>
        <r>
          <rPr>
            <b/>
            <sz val="8"/>
            <rFont val="Tahoma"/>
            <family val="2"/>
          </rPr>
          <t>P4</t>
        </r>
        <r>
          <rPr>
            <sz val="8"/>
            <rFont val="Tahoma"/>
            <family val="2"/>
          </rPr>
          <t xml:space="preserve"> oder </t>
        </r>
        <r>
          <rPr>
            <b/>
            <sz val="8"/>
            <rFont val="Tahoma"/>
            <family val="2"/>
          </rPr>
          <t xml:space="preserve">P5
</t>
        </r>
        <r>
          <rPr>
            <sz val="8"/>
            <rFont val="Tahoma"/>
            <family val="2"/>
          </rPr>
          <t xml:space="preserve"> eintragen oder per
</t>
        </r>
        <r>
          <rPr>
            <b/>
            <sz val="8"/>
            <rFont val="Tahoma"/>
            <family val="2"/>
          </rPr>
          <t xml:space="preserve">PULL-DOWN </t>
        </r>
        <r>
          <rPr>
            <sz val="8"/>
            <rFont val="Tahoma"/>
            <family val="2"/>
          </rPr>
          <t>auswählen.
Bei Nicht-Teilnahme Feld leer lassen.</t>
        </r>
      </text>
    </comment>
    <comment ref="E16" authorId="0">
      <text>
        <r>
          <rPr>
            <b/>
            <sz val="8"/>
            <rFont val="Tahoma"/>
            <family val="2"/>
          </rPr>
          <t>Klausurergebnisse</t>
        </r>
        <r>
          <rPr>
            <sz val="8"/>
            <rFont val="Tahoma"/>
            <family val="2"/>
          </rPr>
          <t xml:space="preserve">
(0 - 15 Pkt.) eintragen.
Hat eine Schülerin oder ein Schüler an einer Klausur nicht </t>
        </r>
        <r>
          <rPr>
            <b/>
            <sz val="8"/>
            <rFont val="Tahoma"/>
            <family val="2"/>
          </rPr>
          <t>nicht</t>
        </r>
        <r>
          <rPr>
            <sz val="8"/>
            <rFont val="Tahoma"/>
            <family val="2"/>
          </rPr>
          <t xml:space="preserve"> teilgenommen, so bleibt das Feld frei!</t>
        </r>
      </text>
    </comment>
    <comment ref="L16" authorId="0">
      <text>
        <r>
          <rPr>
            <sz val="8"/>
            <rFont val="Tahoma"/>
            <family val="0"/>
          </rPr>
          <t xml:space="preserve">Abiturergebnisse aller Schüler, die am </t>
        </r>
        <r>
          <rPr>
            <b/>
            <sz val="8"/>
            <rFont val="Tahoma"/>
            <family val="2"/>
          </rPr>
          <t xml:space="preserve">P4- </t>
        </r>
        <r>
          <rPr>
            <sz val="8"/>
            <rFont val="Tahoma"/>
            <family val="2"/>
          </rPr>
          <t>oder</t>
        </r>
        <r>
          <rPr>
            <b/>
            <sz val="8"/>
            <rFont val="Tahoma"/>
            <family val="2"/>
          </rPr>
          <t xml:space="preserve"> P5-Abitur </t>
        </r>
        <r>
          <rPr>
            <sz val="8"/>
            <rFont val="Tahoma"/>
            <family val="0"/>
          </rPr>
          <t xml:space="preserve">teilgenommen haben, eintragen.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Abiturjahrgang </t>
        </r>
        <r>
          <rPr>
            <sz val="8"/>
            <rFont val="Tahoma"/>
            <family val="2"/>
          </rPr>
          <t>eintragen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Bei "</t>
        </r>
        <r>
          <rPr>
            <b/>
            <sz val="16"/>
            <color indexed="10"/>
            <rFont val="Tahoma"/>
            <family val="2"/>
          </rPr>
          <t>?</t>
        </r>
        <r>
          <rPr>
            <b/>
            <sz val="8"/>
            <rFont val="Tahoma"/>
            <family val="0"/>
          </rPr>
          <t xml:space="preserve">":
Mögliche Fehler:
</t>
        </r>
        <r>
          <rPr>
            <sz val="8"/>
            <rFont val="Tahoma"/>
            <family val="2"/>
          </rPr>
          <t>Note feht 
oder 
Kursart fehlt 
oder 
Kursart bei Nicht-Teilnahme am Abitur nicht gelöscht</t>
        </r>
      </text>
    </comment>
  </commentList>
</comments>
</file>

<file path=xl/comments4.xml><?xml version="1.0" encoding="utf-8"?>
<comments xmlns="http://schemas.openxmlformats.org/spreadsheetml/2006/main">
  <authors>
    <author>Torsten Glaser</author>
  </authors>
  <commentList>
    <comment ref="E16" authorId="0">
      <text>
        <r>
          <rPr>
            <b/>
            <sz val="8"/>
            <rFont val="Tahoma"/>
            <family val="2"/>
          </rPr>
          <t>Kurshalbjahres-
ergebnisse</t>
        </r>
        <r>
          <rPr>
            <sz val="8"/>
            <rFont val="Tahoma"/>
            <family val="2"/>
          </rPr>
          <t xml:space="preserve">
(0 - 15 Pkt.) eintragen.</t>
        </r>
      </text>
    </comment>
    <comment ref="J16" authorId="0">
      <text>
        <r>
          <rPr>
            <b/>
            <sz val="8"/>
            <rFont val="Tahoma"/>
            <family val="0"/>
          </rPr>
          <t>Bei "</t>
        </r>
        <r>
          <rPr>
            <b/>
            <sz val="16"/>
            <color indexed="10"/>
            <rFont val="Tahoma"/>
            <family val="2"/>
          </rPr>
          <t>?</t>
        </r>
        <r>
          <rPr>
            <b/>
            <sz val="8"/>
            <rFont val="Tahoma"/>
            <family val="0"/>
          </rPr>
          <t xml:space="preserve">":
Mögliche Fehler:
</t>
        </r>
        <r>
          <rPr>
            <sz val="8"/>
            <rFont val="Tahoma"/>
            <family val="2"/>
          </rPr>
          <t>Note feht 
oder 
Kursart fehlt 
oder 
Kursart bei Nicht-Teilnahme am Abitur nicht gelöscht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P5-Abiturergebnisse </t>
        </r>
        <r>
          <rPr>
            <sz val="8"/>
            <rFont val="Tahoma"/>
            <family val="2"/>
          </rPr>
          <t>im Tabellenblatt "Übersicht P4" 
eintragen!</t>
        </r>
      </text>
    </comment>
  </commentList>
</comments>
</file>

<file path=xl/sharedStrings.xml><?xml version="1.0" encoding="utf-8"?>
<sst xmlns="http://schemas.openxmlformats.org/spreadsheetml/2006/main" count="205" uniqueCount="117">
  <si>
    <t>Schüler</t>
  </si>
  <si>
    <t>Abitur</t>
  </si>
  <si>
    <t>Nr.</t>
  </si>
  <si>
    <t>Name</t>
  </si>
  <si>
    <t>Schule:</t>
  </si>
  <si>
    <t>Ort:</t>
  </si>
  <si>
    <t>Fach:</t>
  </si>
  <si>
    <t>Kursart:</t>
  </si>
  <si>
    <t>Deutsch</t>
  </si>
  <si>
    <t>Englisch</t>
  </si>
  <si>
    <t>Französisch</t>
  </si>
  <si>
    <t>Latein</t>
  </si>
  <si>
    <t>Spanisch</t>
  </si>
  <si>
    <t>Griechisch</t>
  </si>
  <si>
    <t>Kunst</t>
  </si>
  <si>
    <t>Musik</t>
  </si>
  <si>
    <t xml:space="preserve">Italienisch </t>
  </si>
  <si>
    <t xml:space="preserve">Japanisch </t>
  </si>
  <si>
    <t xml:space="preserve">Niederländisch </t>
  </si>
  <si>
    <t xml:space="preserve">Polnisch </t>
  </si>
  <si>
    <t xml:space="preserve">Russisch </t>
  </si>
  <si>
    <t>Geschichte</t>
  </si>
  <si>
    <t>Erdkunde</t>
  </si>
  <si>
    <t>Politik-Wirtschaft</t>
  </si>
  <si>
    <t xml:space="preserve">Philosophie </t>
  </si>
  <si>
    <t xml:space="preserve">Rechtskunde </t>
  </si>
  <si>
    <t xml:space="preserve">Wirtschaftslehre </t>
  </si>
  <si>
    <t>Mathematik</t>
  </si>
  <si>
    <t>Biologie</t>
  </si>
  <si>
    <t>Chemie</t>
  </si>
  <si>
    <t xml:space="preserve">Ernährungsl. mit Chemie </t>
  </si>
  <si>
    <t>Physik</t>
  </si>
  <si>
    <t>Informatik</t>
  </si>
  <si>
    <t>Sport</t>
  </si>
  <si>
    <t>Betriebs- und Volkswirtschaft</t>
  </si>
  <si>
    <t xml:space="preserve">Informationsverarbeitung </t>
  </si>
  <si>
    <t>Pädagogik</t>
  </si>
  <si>
    <t>Pädagogik/Psychologie</t>
  </si>
  <si>
    <t xml:space="preserve">Volkswirtschaft </t>
  </si>
  <si>
    <t>Ernährung</t>
  </si>
  <si>
    <t>Hilfstabelle 1</t>
  </si>
  <si>
    <t>Betriebswirtschaft mit Rechnungswesen und Controlling</t>
  </si>
  <si>
    <t>Hilfstabelle 2</t>
  </si>
  <si>
    <t>grundlegendes Anforderungsniveau</t>
  </si>
  <si>
    <t>erhöhtes Anforderungsniveau</t>
  </si>
  <si>
    <t>ev. Religion</t>
  </si>
  <si>
    <t>kath. Religion</t>
  </si>
  <si>
    <t>Hilfstabelle 3</t>
  </si>
  <si>
    <t>Kursform:</t>
  </si>
  <si>
    <t>Summe</t>
  </si>
  <si>
    <t>Anzahl</t>
  </si>
  <si>
    <t>Hilfstabelle 4</t>
  </si>
  <si>
    <t>Klausuren</t>
  </si>
  <si>
    <t>ZENTRALABITUR - Rückmeldung der Ergebnisse</t>
  </si>
  <si>
    <t>Abi -</t>
  </si>
  <si>
    <t>---</t>
  </si>
  <si>
    <t>Daten der Rückmeldung:</t>
  </si>
  <si>
    <t>Hilfstabelle 5</t>
  </si>
  <si>
    <t>Kursleitung</t>
  </si>
  <si>
    <t>Anzahl der Schülerinnen und Schüler, die an der Abiturprüfung teilgenommen haben:</t>
  </si>
  <si>
    <r>
      <t xml:space="preserve">Gruppennummer:            </t>
    </r>
    <r>
      <rPr>
        <sz val="8"/>
        <rFont val="Arial"/>
        <family val="2"/>
      </rPr>
      <t>Wird beim Eintragen in die Datenbank vergeben.</t>
    </r>
  </si>
  <si>
    <t>Kurshalbjahre</t>
  </si>
  <si>
    <t>P5</t>
  </si>
  <si>
    <t xml:space="preserve">I   N   F   O   R   M   A   T   I   O   N   E   N </t>
  </si>
  <si>
    <t xml:space="preserve">zur Benutzung der Excel-Tabelle </t>
  </si>
  <si>
    <t>für die Zentralabitur-Rückmeldung</t>
  </si>
  <si>
    <t>1.</t>
  </si>
  <si>
    <t>2.</t>
  </si>
  <si>
    <t>3.</t>
  </si>
  <si>
    <t>4.</t>
  </si>
  <si>
    <t>Es werden prinzipiell zwei Kursformen für die Zentralabitur-Rückmeldung unterschieden :</t>
  </si>
  <si>
    <t>5.</t>
  </si>
  <si>
    <t>6.</t>
  </si>
  <si>
    <t>7.</t>
  </si>
  <si>
    <t>Abgefragter Kurs</t>
  </si>
  <si>
    <t>Klausur</t>
  </si>
  <si>
    <t>Kurs</t>
  </si>
  <si>
    <t>Klausur unter Abiturbedingungen</t>
  </si>
  <si>
    <t>Schnitt in der Klausur (unabh. von der Abiprüfung)</t>
  </si>
  <si>
    <t>Durchschnitt der von diesen Schülerinnen und Schülern geschriebenen Klausuren:</t>
  </si>
  <si>
    <t>Durchschnitt der Klausur unter Abiturbedingungen dieser Schülergruppe:</t>
  </si>
  <si>
    <t>Durchschnitt der schriftlichen Abiturprüfung dieser Schülerinnen und Schüler:</t>
  </si>
  <si>
    <r>
      <t xml:space="preserve">Klausur unter abiähnlichen Bed. (x setzen) </t>
    </r>
    <r>
      <rPr>
        <b/>
        <sz val="8"/>
        <rFont val="Symbol"/>
        <family val="1"/>
      </rPr>
      <t>®</t>
    </r>
  </si>
  <si>
    <t>P4</t>
  </si>
  <si>
    <r>
      <t>Das Tabellenblatt '</t>
    </r>
    <r>
      <rPr>
        <sz val="12"/>
        <color indexed="10"/>
        <rFont val="Arial"/>
        <family val="2"/>
      </rPr>
      <t>Übersicht P4</t>
    </r>
    <r>
      <rPr>
        <sz val="12"/>
        <rFont val="Arial"/>
        <family val="0"/>
      </rPr>
      <t>' dient zur Eintragung der notwendigen Daten aller Schülerinnen und Schüler, die sich in einem Kurs befinden.</t>
    </r>
  </si>
  <si>
    <r>
      <t xml:space="preserve">Für den Notendurchschnitt der Klausur unter Abiturbedingungen muss in der Zeile 54 nur ein "x" in der entsprechenden Zelle gesetzt werden. </t>
    </r>
    <r>
      <rPr>
        <sz val="8"/>
        <rFont val="Arial"/>
        <family val="2"/>
      </rPr>
      <t>(Gilt nicht für P5!)</t>
    </r>
  </si>
  <si>
    <r>
      <t>Die Tabellenblätter '</t>
    </r>
    <r>
      <rPr>
        <sz val="12"/>
        <color indexed="10"/>
        <rFont val="Arial"/>
        <family val="2"/>
      </rPr>
      <t>Ausdruck P4</t>
    </r>
    <r>
      <rPr>
        <sz val="12"/>
        <rFont val="Arial"/>
        <family val="0"/>
      </rPr>
      <t>' und '</t>
    </r>
    <r>
      <rPr>
        <sz val="12"/>
        <color indexed="10"/>
        <rFont val="Arial"/>
        <family val="2"/>
      </rPr>
      <t>Ausdruck P5</t>
    </r>
    <r>
      <rPr>
        <sz val="12"/>
        <rFont val="Arial"/>
        <family val="0"/>
      </rPr>
      <t>' dienen zur Weitergabe an die für die jeweilige Rückmeldung verantworliche Person.</t>
    </r>
  </si>
  <si>
    <t>?</t>
  </si>
  <si>
    <t>â</t>
  </si>
  <si>
    <r>
      <t xml:space="preserve">Bei Schülerinnen und Schülern, die nicht zum Abitur zugelassen werden, bleibt die entsprechende Zelle für die Kursart in der Spalte C </t>
    </r>
    <r>
      <rPr>
        <b/>
        <sz val="12"/>
        <rFont val="Arial"/>
        <family val="2"/>
      </rPr>
      <t>frei</t>
    </r>
    <r>
      <rPr>
        <sz val="12"/>
        <rFont val="Arial"/>
        <family val="0"/>
      </rPr>
      <t>.</t>
    </r>
  </si>
  <si>
    <t>Durchschnitt der Halbjahresergebnisse dieser Schülerinnen und Schüler:</t>
  </si>
  <si>
    <t>Wirtschaftslehre</t>
  </si>
  <si>
    <t>Psychologie</t>
  </si>
  <si>
    <t>Chinesisch</t>
  </si>
  <si>
    <t>Informationen zur Durchführung und Auswertung des Zentralabiturs</t>
  </si>
  <si>
    <t>finden sich unter:</t>
  </si>
  <si>
    <t>A)</t>
  </si>
  <si>
    <t>B)</t>
  </si>
  <si>
    <r>
      <t xml:space="preserve">Curriculare Vorgaben:                  </t>
    </r>
    <r>
      <rPr>
        <sz val="12"/>
        <color indexed="12"/>
        <rFont val="Arial"/>
        <family val="2"/>
      </rPr>
      <t>www.cuvo.nibis.de</t>
    </r>
  </si>
  <si>
    <t>C)</t>
  </si>
  <si>
    <r>
      <t xml:space="preserve">Erlasse und Verordnungen:         </t>
    </r>
    <r>
      <rPr>
        <sz val="12"/>
        <color indexed="12"/>
        <rFont val="Arial"/>
        <family val="2"/>
      </rPr>
      <t>www.mk.niedersachsen.de</t>
    </r>
  </si>
  <si>
    <r>
      <t xml:space="preserve">Weitere Informationen zu Zellen bzw. Spalten erhalten Sie bei Zellen mit einem </t>
    </r>
    <r>
      <rPr>
        <sz val="12"/>
        <color indexed="10"/>
        <rFont val="Arial"/>
        <family val="2"/>
      </rPr>
      <t>roten Dreieck</t>
    </r>
    <r>
      <rPr>
        <sz val="12"/>
        <rFont val="Arial"/>
        <family val="0"/>
      </rPr>
      <t xml:space="preserve"> an der rechten obereren Zellenecke.</t>
    </r>
  </si>
  <si>
    <t>Durchschnitt der mündlichen Abiturprüfung dieser Schülerinnen und Schüler:</t>
  </si>
  <si>
    <r>
      <t>In das Tabellenblatt '</t>
    </r>
    <r>
      <rPr>
        <sz val="12"/>
        <color indexed="10"/>
        <rFont val="Arial"/>
        <family val="2"/>
      </rPr>
      <t>Übersicht P5</t>
    </r>
    <r>
      <rPr>
        <sz val="12"/>
        <rFont val="Arial"/>
        <family val="0"/>
      </rPr>
      <t>' werden diese Daten bis auf die Ergebnisse der Kurshalbjahresnoten automatisch übertragen.</t>
    </r>
  </si>
  <si>
    <r>
      <t>Haben in einem Kurs Schülerinnen und Schüler unterschiedliche Kursarten P4 und P5 (Zellen C18 bis C52 im Tabellenblatt '</t>
    </r>
    <r>
      <rPr>
        <sz val="12"/>
        <color indexed="10"/>
        <rFont val="Arial"/>
        <family val="2"/>
      </rPr>
      <t>Übersicht P4</t>
    </r>
    <r>
      <rPr>
        <sz val="12"/>
        <rFont val="Arial"/>
        <family val="0"/>
      </rPr>
      <t>') gewählt, so werden die Berechnungen für diese über die beiden Tabellenblätter '</t>
    </r>
    <r>
      <rPr>
        <sz val="12"/>
        <color indexed="10"/>
        <rFont val="Arial"/>
        <family val="2"/>
      </rPr>
      <t>Übersicht P4</t>
    </r>
    <r>
      <rPr>
        <sz val="12"/>
        <rFont val="Arial"/>
        <family val="0"/>
      </rPr>
      <t>' bzw. '</t>
    </r>
    <r>
      <rPr>
        <sz val="12"/>
        <color indexed="10"/>
        <rFont val="Arial"/>
        <family val="2"/>
      </rPr>
      <t>Übersicht P5</t>
    </r>
    <r>
      <rPr>
        <sz val="12"/>
        <rFont val="Arial"/>
        <family val="0"/>
      </rPr>
      <t>'  gesteuert. 
Bei reinen P5-Kursen müssen die Kursart, die Namen und die Abiturnoten zunächst in das Tabellenblatt '</t>
    </r>
    <r>
      <rPr>
        <sz val="12"/>
        <color indexed="10"/>
        <rFont val="Arial"/>
        <family val="2"/>
      </rPr>
      <t>Übersicht P4</t>
    </r>
    <r>
      <rPr>
        <sz val="12"/>
        <rFont val="Arial"/>
        <family val="0"/>
      </rPr>
      <t>' eingetragen werden!</t>
    </r>
  </si>
  <si>
    <t>x</t>
  </si>
  <si>
    <t>Hilfstabelle 6</t>
  </si>
  <si>
    <t>Rechtskunde</t>
  </si>
  <si>
    <t>Türkisch</t>
  </si>
  <si>
    <t>Werte und Normen</t>
  </si>
  <si>
    <t>Darstellendes Spiel</t>
  </si>
  <si>
    <t>Abitur in P4 &amp; P5</t>
  </si>
  <si>
    <t>Abitur in 
P4 &amp; P5</t>
  </si>
  <si>
    <r>
      <t xml:space="preserve">Durchführung und Auswertung:    </t>
    </r>
    <r>
      <rPr>
        <sz val="12"/>
        <color indexed="12"/>
        <rFont val="Arial"/>
        <family val="2"/>
      </rPr>
      <t>www.gosin.de</t>
    </r>
  </si>
  <si>
    <r>
      <t xml:space="preserve">erhöhtes Anforderungsniveau: P1,P2 und P3 </t>
    </r>
  </si>
  <si>
    <r>
      <t xml:space="preserve">grundlegendes  Anforderungsniveau: P4 und P5 </t>
    </r>
  </si>
  <si>
    <r>
      <t xml:space="preserve">Für die Fächer </t>
    </r>
    <r>
      <rPr>
        <u val="single"/>
        <sz val="12"/>
        <rFont val="Arial"/>
        <family val="2"/>
      </rPr>
      <t>Deutsch</t>
    </r>
    <r>
      <rPr>
        <sz val="12"/>
        <rFont val="Arial"/>
        <family val="0"/>
      </rPr>
      <t xml:space="preserve">, </t>
    </r>
    <r>
      <rPr>
        <u val="single"/>
        <sz val="12"/>
        <rFont val="Arial"/>
        <family val="2"/>
      </rPr>
      <t>Englisch</t>
    </r>
    <r>
      <rPr>
        <sz val="12"/>
        <rFont val="Arial"/>
        <family val="0"/>
      </rPr>
      <t xml:space="preserve"> und </t>
    </r>
    <r>
      <rPr>
        <u val="single"/>
        <sz val="12"/>
        <rFont val="Arial"/>
        <family val="2"/>
      </rPr>
      <t>Mathematk</t>
    </r>
    <r>
      <rPr>
        <sz val="12"/>
        <rFont val="Arial"/>
        <family val="0"/>
      </rPr>
      <t xml:space="preserve"> werden gesonderte Dateien zur Verfügung gestellt.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</si>
</sst>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ourier New"/>
      <family val="3"/>
    </font>
    <font>
      <b/>
      <sz val="1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6"/>
      <name val="Courier New"/>
      <family val="3"/>
    </font>
    <font>
      <b/>
      <sz val="16"/>
      <color indexed="8"/>
      <name val="Courier New"/>
      <family val="3"/>
    </font>
    <font>
      <sz val="16"/>
      <name val="Arial"/>
      <family val="0"/>
    </font>
    <font>
      <sz val="12"/>
      <color indexed="10"/>
      <name val="Arial"/>
      <family val="2"/>
    </font>
    <font>
      <b/>
      <sz val="8"/>
      <name val="Symbol"/>
      <family val="1"/>
    </font>
    <font>
      <b/>
      <sz val="20"/>
      <name val="Arial"/>
      <family val="2"/>
    </font>
    <font>
      <sz val="10"/>
      <color indexed="8"/>
      <name val="Wingdings"/>
      <family val="0"/>
    </font>
    <font>
      <b/>
      <sz val="16"/>
      <color indexed="10"/>
      <name val="Tahoma"/>
      <family val="2"/>
    </font>
    <font>
      <sz val="9"/>
      <name val="Arial"/>
      <family val="0"/>
    </font>
    <font>
      <sz val="7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3" fillId="2" borderId="3" xfId="0" applyFont="1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 horizontal="right" vertical="center"/>
      <protection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3" fillId="2" borderId="0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left"/>
    </xf>
    <xf numFmtId="0" fontId="7" fillId="3" borderId="1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7" fillId="3" borderId="15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2" fontId="1" fillId="2" borderId="10" xfId="0" applyNumberFormat="1" applyFont="1" applyFill="1" applyBorder="1" applyAlignment="1" applyProtection="1">
      <alignment horizontal="center" vertical="center"/>
      <protection/>
    </xf>
    <xf numFmtId="2" fontId="1" fillId="3" borderId="16" xfId="0" applyNumberFormat="1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 quotePrefix="1">
      <alignment horizontal="center" vertical="center"/>
      <protection/>
    </xf>
    <xf numFmtId="0" fontId="0" fillId="3" borderId="18" xfId="0" applyFill="1" applyBorder="1" applyAlignment="1" applyProtection="1">
      <alignment vertical="center"/>
      <protection/>
    </xf>
    <xf numFmtId="0" fontId="0" fillId="3" borderId="19" xfId="0" applyFill="1" applyBorder="1" applyAlignment="1" applyProtection="1">
      <alignment vertical="center"/>
      <protection/>
    </xf>
    <xf numFmtId="0" fontId="0" fillId="3" borderId="20" xfId="0" applyFill="1" applyBorder="1" applyAlignment="1" applyProtection="1">
      <alignment vertical="center"/>
      <protection/>
    </xf>
    <xf numFmtId="0" fontId="0" fillId="3" borderId="21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22" xfId="0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center" vertical="center"/>
      <protection/>
    </xf>
    <xf numFmtId="0" fontId="0" fillId="3" borderId="23" xfId="0" applyFill="1" applyBorder="1" applyAlignment="1" applyProtection="1">
      <alignment vertical="center"/>
      <protection/>
    </xf>
    <xf numFmtId="0" fontId="0" fillId="3" borderId="24" xfId="0" applyFill="1" applyBorder="1" applyAlignment="1" applyProtection="1">
      <alignment vertical="center"/>
      <protection/>
    </xf>
    <xf numFmtId="0" fontId="0" fillId="3" borderId="25" xfId="0" applyFill="1" applyBorder="1" applyAlignment="1" applyProtection="1">
      <alignment vertical="center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vertical="center" wrapText="1"/>
      <protection/>
    </xf>
    <xf numFmtId="2" fontId="1" fillId="2" borderId="0" xfId="0" applyNumberFormat="1" applyFont="1" applyFill="1" applyBorder="1" applyAlignment="1" applyProtection="1">
      <alignment horizontal="center" vertical="center"/>
      <protection/>
    </xf>
    <xf numFmtId="2" fontId="4" fillId="3" borderId="0" xfId="0" applyNumberFormat="1" applyFont="1" applyFill="1" applyBorder="1" applyAlignment="1" applyProtection="1">
      <alignment horizontal="center" vertical="center"/>
      <protection/>
    </xf>
    <xf numFmtId="2" fontId="13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8" fillId="3" borderId="22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justify" vertical="top" wrapText="1"/>
      <protection/>
    </xf>
    <xf numFmtId="0" fontId="12" fillId="3" borderId="22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7" fillId="3" borderId="31" xfId="0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7" fillId="3" borderId="10" xfId="0" applyFont="1" applyFill="1" applyBorder="1" applyAlignment="1" applyProtection="1">
      <alignment horizontal="right" vertical="center"/>
      <protection/>
    </xf>
    <xf numFmtId="0" fontId="7" fillId="3" borderId="10" xfId="0" applyFont="1" applyFill="1" applyBorder="1" applyAlignment="1" applyProtection="1">
      <alignment horizontal="left" vertical="center"/>
      <protection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 quotePrefix="1">
      <alignment horizontal="center" vertical="center"/>
      <protection/>
    </xf>
    <xf numFmtId="2" fontId="0" fillId="3" borderId="0" xfId="0" applyNumberForma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0" fillId="2" borderId="3" xfId="0" applyNumberFormat="1" applyFont="1" applyFill="1" applyBorder="1" applyAlignment="1" applyProtection="1">
      <alignment vertical="center"/>
      <protection/>
    </xf>
    <xf numFmtId="0" fontId="0" fillId="2" borderId="12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2" xfId="0" applyNumberFormat="1" applyFont="1" applyFill="1" applyBorder="1" applyAlignment="1" applyProtection="1">
      <alignment vertical="center"/>
      <protection/>
    </xf>
    <xf numFmtId="0" fontId="4" fillId="3" borderId="13" xfId="0" applyNumberFormat="1" applyFont="1" applyFill="1" applyBorder="1" applyAlignment="1" applyProtection="1">
      <alignment vertical="center"/>
      <protection/>
    </xf>
    <xf numFmtId="0" fontId="9" fillId="4" borderId="27" xfId="0" applyFont="1" applyFill="1" applyBorder="1" applyAlignment="1" applyProtection="1">
      <alignment horizontal="center" vertical="center"/>
      <protection/>
    </xf>
    <xf numFmtId="0" fontId="9" fillId="4" borderId="28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/>
      <protection/>
    </xf>
    <xf numFmtId="0" fontId="0" fillId="3" borderId="22" xfId="0" applyFill="1" applyBorder="1" applyAlignment="1" applyProtection="1">
      <alignment horizontal="center" vertical="center"/>
      <protection/>
    </xf>
    <xf numFmtId="0" fontId="26" fillId="3" borderId="22" xfId="0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vertical="center"/>
      <protection/>
    </xf>
    <xf numFmtId="0" fontId="7" fillId="3" borderId="35" xfId="0" applyFont="1" applyFill="1" applyBorder="1" applyAlignment="1" applyProtection="1">
      <alignment vertical="center"/>
      <protection/>
    </xf>
    <xf numFmtId="0" fontId="7" fillId="3" borderId="36" xfId="0" applyFont="1" applyFill="1" applyBorder="1" applyAlignment="1" applyProtection="1">
      <alignment vertical="center"/>
      <protection/>
    </xf>
    <xf numFmtId="0" fontId="7" fillId="3" borderId="37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30" xfId="0" applyFont="1" applyFill="1" applyBorder="1" applyAlignment="1" applyProtection="1">
      <alignment vertical="center"/>
      <protection/>
    </xf>
    <xf numFmtId="0" fontId="7" fillId="3" borderId="38" xfId="0" applyFont="1" applyFill="1" applyBorder="1" applyAlignment="1" applyProtection="1">
      <alignment vertical="center"/>
      <protection/>
    </xf>
    <xf numFmtId="0" fontId="7" fillId="3" borderId="39" xfId="0" applyFont="1" applyFill="1" applyBorder="1" applyAlignment="1" applyProtection="1">
      <alignment vertical="center"/>
      <protection/>
    </xf>
    <xf numFmtId="0" fontId="7" fillId="3" borderId="40" xfId="0" applyFont="1" applyFill="1" applyBorder="1" applyAlignment="1" applyProtection="1">
      <alignment vertical="center"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/>
      <protection/>
    </xf>
    <xf numFmtId="0" fontId="12" fillId="3" borderId="21" xfId="0" applyFont="1" applyFill="1" applyBorder="1" applyAlignment="1" applyProtection="1">
      <alignment vertical="center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 quotePrefix="1">
      <alignment vertical="center" wrapText="1"/>
      <protection/>
    </xf>
    <xf numFmtId="0" fontId="3" fillId="2" borderId="3" xfId="0" applyFont="1" applyFill="1" applyBorder="1" applyAlignment="1" applyProtection="1" quotePrefix="1">
      <alignment vertical="center" wrapText="1"/>
      <protection/>
    </xf>
    <xf numFmtId="0" fontId="2" fillId="2" borderId="0" xfId="0" applyFont="1" applyFill="1" applyAlignment="1" applyProtection="1">
      <alignment horizontal="center" vertical="top" wrapText="1"/>
      <protection/>
    </xf>
    <xf numFmtId="0" fontId="2" fillId="2" borderId="0" xfId="0" applyFont="1" applyFill="1" applyAlignment="1" applyProtection="1">
      <alignment horizontal="left" vertical="top" wrapText="1"/>
      <protection/>
    </xf>
    <xf numFmtId="0" fontId="9" fillId="2" borderId="41" xfId="0" applyFont="1" applyFill="1" applyBorder="1" applyAlignment="1" applyProtection="1">
      <alignment horizontal="left" vertical="center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9" fillId="2" borderId="31" xfId="0" applyFont="1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 quotePrefix="1">
      <alignment horizontal="center" vertical="center" wrapText="1"/>
      <protection/>
    </xf>
    <xf numFmtId="0" fontId="0" fillId="2" borderId="13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 quotePrefix="1">
      <alignment vertical="center" wrapText="1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7" fillId="3" borderId="44" xfId="0" applyFont="1" applyFill="1" applyBorder="1" applyAlignment="1" applyProtection="1">
      <alignment horizontal="center" vertical="center"/>
      <protection/>
    </xf>
    <xf numFmtId="0" fontId="7" fillId="3" borderId="45" xfId="0" applyFont="1" applyFill="1" applyBorder="1" applyAlignment="1" applyProtection="1">
      <alignment horizontal="center" vertical="center"/>
      <protection/>
    </xf>
    <xf numFmtId="0" fontId="7" fillId="3" borderId="46" xfId="0" applyFont="1" applyFill="1" applyBorder="1" applyAlignment="1" applyProtection="1">
      <alignment horizontal="center" vertical="center"/>
      <protection/>
    </xf>
    <xf numFmtId="0" fontId="31" fillId="2" borderId="0" xfId="0" applyFont="1" applyFill="1" applyAlignment="1" applyProtection="1">
      <alignment horizontal="left" vertical="top" wrapText="1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4" fillId="5" borderId="21" xfId="0" applyFont="1" applyFill="1" applyBorder="1" applyAlignment="1" applyProtection="1">
      <alignment horizontal="center" vertical="center"/>
      <protection/>
    </xf>
    <xf numFmtId="0" fontId="4" fillId="5" borderId="47" xfId="0" applyFont="1" applyFill="1" applyBorder="1" applyAlignment="1" applyProtection="1">
      <alignment horizontal="left" vertical="center"/>
      <protection/>
    </xf>
    <xf numFmtId="0" fontId="4" fillId="5" borderId="30" xfId="0" applyFont="1" applyFill="1" applyBorder="1" applyAlignment="1" applyProtection="1">
      <alignment horizontal="left" vertical="center"/>
      <protection/>
    </xf>
    <xf numFmtId="0" fontId="7" fillId="5" borderId="48" xfId="0" applyFont="1" applyFill="1" applyBorder="1" applyAlignment="1" applyProtection="1" quotePrefix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27" xfId="0" applyFont="1" applyFill="1" applyBorder="1" applyAlignment="1" applyProtection="1">
      <alignment horizontal="center" vertical="center"/>
      <protection/>
    </xf>
    <xf numFmtId="0" fontId="4" fillId="5" borderId="49" xfId="0" applyFont="1" applyFill="1" applyBorder="1" applyAlignment="1" applyProtection="1">
      <alignment horizontal="center" vertical="center"/>
      <protection/>
    </xf>
    <xf numFmtId="0" fontId="1" fillId="3" borderId="23" xfId="0" applyFont="1" applyFill="1" applyBorder="1" applyAlignment="1" applyProtection="1">
      <alignment horizontal="center" vertical="center"/>
      <protection/>
    </xf>
    <xf numFmtId="0" fontId="1" fillId="3" borderId="24" xfId="0" applyFont="1" applyFill="1" applyBorder="1" applyAlignment="1" applyProtection="1">
      <alignment horizontal="center" vertical="center"/>
      <protection/>
    </xf>
    <xf numFmtId="0" fontId="1" fillId="3" borderId="50" xfId="0" applyFont="1" applyFill="1" applyBorder="1" applyAlignment="1" applyProtection="1">
      <alignment horizontal="center" vertical="center"/>
      <protection/>
    </xf>
    <xf numFmtId="2" fontId="4" fillId="3" borderId="34" xfId="0" applyNumberFormat="1" applyFont="1" applyFill="1" applyBorder="1" applyAlignment="1" applyProtection="1">
      <alignment horizontal="center" vertical="center"/>
      <protection/>
    </xf>
    <xf numFmtId="0" fontId="4" fillId="3" borderId="36" xfId="0" applyFont="1" applyFill="1" applyBorder="1" applyAlignment="1" applyProtection="1">
      <alignment horizontal="center" vertical="center"/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4" fillId="3" borderId="4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right" vertical="center"/>
      <protection/>
    </xf>
    <xf numFmtId="0" fontId="0" fillId="3" borderId="30" xfId="0" applyFill="1" applyBorder="1" applyAlignment="1" applyProtection="1">
      <alignment horizontal="right" vertical="center"/>
      <protection/>
    </xf>
    <xf numFmtId="0" fontId="12" fillId="3" borderId="21" xfId="0" applyFont="1" applyFill="1" applyBorder="1" applyAlignment="1" applyProtection="1">
      <alignment horizontal="center" vertical="center"/>
      <protection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9" fillId="3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2" fontId="4" fillId="3" borderId="36" xfId="0" applyNumberFormat="1" applyFont="1" applyFill="1" applyBorder="1" applyAlignment="1" applyProtection="1">
      <alignment horizontal="center" vertical="center"/>
      <protection/>
    </xf>
    <xf numFmtId="2" fontId="4" fillId="3" borderId="38" xfId="0" applyNumberFormat="1" applyFont="1" applyFill="1" applyBorder="1" applyAlignment="1" applyProtection="1">
      <alignment horizontal="center" vertical="center"/>
      <protection/>
    </xf>
    <xf numFmtId="2" fontId="4" fillId="3" borderId="40" xfId="0" applyNumberFormat="1" applyFont="1" applyFill="1" applyBorder="1" applyAlignment="1" applyProtection="1">
      <alignment horizontal="center" vertical="center"/>
      <protection/>
    </xf>
    <xf numFmtId="1" fontId="4" fillId="3" borderId="34" xfId="0" applyNumberFormat="1" applyFont="1" applyFill="1" applyBorder="1" applyAlignment="1" applyProtection="1">
      <alignment horizontal="center" vertical="center"/>
      <protection/>
    </xf>
    <xf numFmtId="1" fontId="4" fillId="3" borderId="36" xfId="0" applyNumberFormat="1" applyFont="1" applyFill="1" applyBorder="1" applyAlignment="1" applyProtection="1">
      <alignment horizontal="center" vertical="center"/>
      <protection/>
    </xf>
    <xf numFmtId="1" fontId="4" fillId="3" borderId="38" xfId="0" applyNumberFormat="1" applyFont="1" applyFill="1" applyBorder="1" applyAlignment="1" applyProtection="1">
      <alignment horizontal="center" vertical="center"/>
      <protection/>
    </xf>
    <xf numFmtId="1" fontId="4" fillId="3" borderId="40" xfId="0" applyNumberFormat="1" applyFont="1" applyFill="1" applyBorder="1" applyAlignment="1" applyProtection="1">
      <alignment horizontal="center" vertical="center"/>
      <protection/>
    </xf>
    <xf numFmtId="2" fontId="15" fillId="3" borderId="51" xfId="0" applyNumberFormat="1" applyFont="1" applyFill="1" applyBorder="1" applyAlignment="1" applyProtection="1">
      <alignment horizontal="center" vertical="center"/>
      <protection/>
    </xf>
    <xf numFmtId="2" fontId="15" fillId="3" borderId="41" xfId="0" applyNumberFormat="1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6" xfId="0" applyFont="1" applyFill="1" applyBorder="1" applyAlignment="1" applyProtection="1">
      <alignment horizontal="center" vertical="center"/>
      <protection/>
    </xf>
    <xf numFmtId="2" fontId="15" fillId="5" borderId="10" xfId="0" applyNumberFormat="1" applyFont="1" applyFill="1" applyBorder="1" applyAlignment="1" applyProtection="1">
      <alignment horizontal="center" vertical="center"/>
      <protection/>
    </xf>
    <xf numFmtId="0" fontId="7" fillId="3" borderId="15" xfId="0" applyFont="1" applyFill="1" applyBorder="1" applyAlignment="1" applyProtection="1">
      <alignment horizontal="center" vertical="center"/>
      <protection/>
    </xf>
    <xf numFmtId="0" fontId="7" fillId="3" borderId="31" xfId="0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7" fillId="3" borderId="40" xfId="0" applyFont="1" applyFill="1" applyBorder="1" applyAlignment="1" applyProtection="1">
      <alignment horizontal="center" vertical="center"/>
      <protection/>
    </xf>
    <xf numFmtId="0" fontId="7" fillId="3" borderId="51" xfId="0" applyFont="1" applyFill="1" applyBorder="1" applyAlignment="1" applyProtection="1">
      <alignment horizontal="center" vertical="center"/>
      <protection/>
    </xf>
    <xf numFmtId="0" fontId="7" fillId="3" borderId="52" xfId="0" applyFont="1" applyFill="1" applyBorder="1" applyAlignment="1" applyProtection="1">
      <alignment horizontal="center" vertical="center"/>
      <protection/>
    </xf>
    <xf numFmtId="0" fontId="7" fillId="3" borderId="41" xfId="0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left" vertical="center" wrapText="1"/>
      <protection/>
    </xf>
    <xf numFmtId="1" fontId="20" fillId="2" borderId="34" xfId="0" applyNumberFormat="1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2" fontId="20" fillId="2" borderId="34" xfId="0" applyNumberFormat="1" applyFont="1" applyFill="1" applyBorder="1" applyAlignment="1">
      <alignment horizontal="center" vertical="center" wrapText="1"/>
    </xf>
    <xf numFmtId="2" fontId="20" fillId="2" borderId="36" xfId="0" applyNumberFormat="1" applyFont="1" applyFill="1" applyBorder="1" applyAlignment="1">
      <alignment horizontal="center" vertical="center" wrapText="1"/>
    </xf>
    <xf numFmtId="2" fontId="20" fillId="2" borderId="37" xfId="0" applyNumberFormat="1" applyFont="1" applyFill="1" applyBorder="1" applyAlignment="1">
      <alignment horizontal="center" vertical="center" wrapText="1"/>
    </xf>
    <xf numFmtId="2" fontId="20" fillId="2" borderId="30" xfId="0" applyNumberFormat="1" applyFont="1" applyFill="1" applyBorder="1" applyAlignment="1">
      <alignment horizontal="center" vertical="center" wrapText="1"/>
    </xf>
    <xf numFmtId="2" fontId="20" fillId="2" borderId="38" xfId="0" applyNumberFormat="1" applyFont="1" applyFill="1" applyBorder="1" applyAlignment="1">
      <alignment horizontal="center" vertical="center" wrapText="1"/>
    </xf>
    <xf numFmtId="2" fontId="20" fillId="2" borderId="4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3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0" fontId="19" fillId="2" borderId="35" xfId="0" applyFont="1" applyFill="1" applyBorder="1" applyAlignment="1" applyProtection="1">
      <alignment horizontal="center" vertical="center" wrapText="1"/>
      <protection/>
    </xf>
    <xf numFmtId="0" fontId="19" fillId="2" borderId="36" xfId="0" applyFont="1" applyFill="1" applyBorder="1" applyAlignment="1" applyProtection="1">
      <alignment horizontal="center" vertical="center" wrapText="1"/>
      <protection/>
    </xf>
    <xf numFmtId="0" fontId="19" fillId="2" borderId="37" xfId="0" applyFont="1" applyFill="1" applyBorder="1" applyAlignment="1" applyProtection="1">
      <alignment horizontal="center" vertical="center" wrapText="1"/>
      <protection/>
    </xf>
    <xf numFmtId="0" fontId="19" fillId="2" borderId="0" xfId="0" applyFont="1" applyFill="1" applyBorder="1" applyAlignment="1" applyProtection="1">
      <alignment horizontal="center" vertical="center" wrapText="1"/>
      <protection/>
    </xf>
    <xf numFmtId="0" fontId="19" fillId="2" borderId="30" xfId="0" applyFont="1" applyFill="1" applyBorder="1" applyAlignment="1" applyProtection="1">
      <alignment horizontal="center" vertical="center" wrapText="1"/>
      <protection/>
    </xf>
    <xf numFmtId="0" fontId="19" fillId="2" borderId="38" xfId="0" applyFont="1" applyFill="1" applyBorder="1" applyAlignment="1" applyProtection="1">
      <alignment horizontal="center" vertical="center" wrapText="1"/>
      <protection/>
    </xf>
    <xf numFmtId="0" fontId="19" fillId="2" borderId="39" xfId="0" applyFont="1" applyFill="1" applyBorder="1" applyAlignment="1" applyProtection="1">
      <alignment horizontal="center" vertical="center" wrapText="1"/>
      <protection/>
    </xf>
    <xf numFmtId="0" fontId="19" fillId="2" borderId="40" xfId="0" applyFont="1" applyFill="1" applyBorder="1" applyAlignment="1" applyProtection="1">
      <alignment horizontal="center" vertical="center" wrapText="1"/>
      <protection/>
    </xf>
    <xf numFmtId="0" fontId="19" fillId="2" borderId="34" xfId="0" applyFont="1" applyFill="1" applyBorder="1" applyAlignment="1" applyProtection="1">
      <alignment horizontal="center" vertical="center"/>
      <protection/>
    </xf>
    <xf numFmtId="0" fontId="19" fillId="2" borderId="35" xfId="0" applyFont="1" applyFill="1" applyBorder="1" applyAlignment="1" applyProtection="1">
      <alignment horizontal="center" vertical="center"/>
      <protection/>
    </xf>
    <xf numFmtId="0" fontId="19" fillId="2" borderId="36" xfId="0" applyFont="1" applyFill="1" applyBorder="1" applyAlignment="1" applyProtection="1">
      <alignment horizontal="center" vertical="center"/>
      <protection/>
    </xf>
    <xf numFmtId="0" fontId="19" fillId="2" borderId="37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9" fillId="2" borderId="30" xfId="0" applyFont="1" applyFill="1" applyBorder="1" applyAlignment="1" applyProtection="1">
      <alignment horizontal="center" vertical="center"/>
      <protection/>
    </xf>
    <xf numFmtId="0" fontId="19" fillId="2" borderId="38" xfId="0" applyFont="1" applyFill="1" applyBorder="1" applyAlignment="1" applyProtection="1">
      <alignment horizontal="center" vertical="center"/>
      <protection/>
    </xf>
    <xf numFmtId="0" fontId="19" fillId="2" borderId="39" xfId="0" applyFont="1" applyFill="1" applyBorder="1" applyAlignment="1" applyProtection="1">
      <alignment horizontal="center" vertical="center"/>
      <protection/>
    </xf>
    <xf numFmtId="0" fontId="19" fillId="2" borderId="4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26" xfId="0" applyFont="1" applyFill="1" applyBorder="1" applyAlignment="1" applyProtection="1">
      <alignment horizontal="center" vertical="center"/>
      <protection locked="0"/>
    </xf>
    <xf numFmtId="0" fontId="21" fillId="3" borderId="3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/>
    </xf>
    <xf numFmtId="0" fontId="0" fillId="2" borderId="30" xfId="0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>
      <alignment horizontal="left"/>
    </xf>
    <xf numFmtId="0" fontId="25" fillId="2" borderId="0" xfId="0" applyFont="1" applyFill="1" applyAlignment="1" applyProtection="1">
      <alignment horizontal="center" vertical="top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28" fillId="3" borderId="0" xfId="0" applyFont="1" applyFill="1" applyBorder="1" applyAlignment="1" applyProtection="1">
      <alignment horizontal="right" vertical="center"/>
      <protection/>
    </xf>
    <xf numFmtId="0" fontId="28" fillId="3" borderId="30" xfId="0" applyFont="1" applyFill="1" applyBorder="1" applyAlignment="1" applyProtection="1">
      <alignment horizontal="right" vertical="center"/>
      <protection/>
    </xf>
    <xf numFmtId="0" fontId="4" fillId="5" borderId="48" xfId="0" applyFont="1" applyFill="1" applyBorder="1" applyAlignment="1" applyProtection="1">
      <alignment horizontal="left" vertical="center"/>
      <protection/>
    </xf>
    <xf numFmtId="0" fontId="4" fillId="5" borderId="16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11" sqref="C11"/>
    </sheetView>
  </sheetViews>
  <sheetFormatPr defaultColWidth="11.421875" defaultRowHeight="12.75" zeroHeight="1"/>
  <cols>
    <col min="1" max="1" width="1.7109375" style="16" customWidth="1"/>
    <col min="2" max="2" width="4.28125" style="16" customWidth="1"/>
    <col min="3" max="3" width="80.7109375" style="16" customWidth="1"/>
    <col min="4" max="4" width="1.7109375" style="16" customWidth="1"/>
    <col min="5" max="16384" width="0" style="16" hidden="1" customWidth="1"/>
  </cols>
  <sheetData>
    <row r="1" spans="2:3" s="10" customFormat="1" ht="20.25">
      <c r="B1" s="132" t="s">
        <v>63</v>
      </c>
      <c r="C1" s="132"/>
    </row>
    <row r="2" spans="2:3" s="10" customFormat="1" ht="20.25">
      <c r="B2" s="133" t="s">
        <v>64</v>
      </c>
      <c r="C2" s="133"/>
    </row>
    <row r="3" spans="2:3" s="10" customFormat="1" ht="20.25">
      <c r="B3" s="133" t="s">
        <v>65</v>
      </c>
      <c r="C3" s="133"/>
    </row>
    <row r="4" s="10" customFormat="1" ht="24.75" customHeight="1"/>
    <row r="5" spans="2:3" s="10" customFormat="1" ht="30">
      <c r="B5" s="71" t="s">
        <v>66</v>
      </c>
      <c r="C5" s="72" t="s">
        <v>84</v>
      </c>
    </row>
    <row r="6" spans="2:3" s="10" customFormat="1" ht="30">
      <c r="B6" s="71"/>
      <c r="C6" s="72" t="s">
        <v>103</v>
      </c>
    </row>
    <row r="7" spans="2:3" s="10" customFormat="1" ht="15">
      <c r="B7" s="71"/>
      <c r="C7" s="72"/>
    </row>
    <row r="8" spans="2:3" s="10" customFormat="1" ht="30">
      <c r="B8" s="71" t="s">
        <v>67</v>
      </c>
      <c r="C8" s="72" t="s">
        <v>86</v>
      </c>
    </row>
    <row r="9" spans="2:3" s="10" customFormat="1" ht="15">
      <c r="B9" s="71"/>
      <c r="C9" s="72"/>
    </row>
    <row r="10" spans="2:3" s="10" customFormat="1" ht="30">
      <c r="B10" s="71" t="s">
        <v>68</v>
      </c>
      <c r="C10" s="72" t="s">
        <v>101</v>
      </c>
    </row>
    <row r="11" spans="2:3" s="10" customFormat="1" ht="15">
      <c r="B11" s="71"/>
      <c r="C11" s="72"/>
    </row>
    <row r="12" spans="2:3" s="10" customFormat="1" ht="30">
      <c r="B12" s="71" t="s">
        <v>69</v>
      </c>
      <c r="C12" s="72" t="s">
        <v>70</v>
      </c>
    </row>
    <row r="13" spans="2:3" s="10" customFormat="1" ht="15" customHeight="1">
      <c r="B13" s="71"/>
      <c r="C13" s="72" t="s">
        <v>114</v>
      </c>
    </row>
    <row r="14" spans="2:3" s="10" customFormat="1" ht="15">
      <c r="B14" s="71"/>
      <c r="C14" s="72" t="s">
        <v>115</v>
      </c>
    </row>
    <row r="15" spans="2:3" s="10" customFormat="1" ht="30">
      <c r="B15" s="71"/>
      <c r="C15" s="72" t="s">
        <v>116</v>
      </c>
    </row>
    <row r="16" spans="2:3" s="10" customFormat="1" ht="15">
      <c r="B16" s="71"/>
      <c r="C16" s="72"/>
    </row>
    <row r="17" spans="2:3" s="10" customFormat="1" ht="90">
      <c r="B17" s="71" t="s">
        <v>71</v>
      </c>
      <c r="C17" s="72" t="s">
        <v>104</v>
      </c>
    </row>
    <row r="18" spans="2:3" s="10" customFormat="1" ht="15">
      <c r="B18" s="71"/>
      <c r="C18" s="72"/>
    </row>
    <row r="19" spans="2:3" s="10" customFormat="1" ht="30.75">
      <c r="B19" s="71" t="s">
        <v>72</v>
      </c>
      <c r="C19" s="72" t="s">
        <v>89</v>
      </c>
    </row>
    <row r="20" spans="1:4" ht="15">
      <c r="A20" s="71"/>
      <c r="B20" s="71"/>
      <c r="C20" s="72"/>
      <c r="D20" s="72"/>
    </row>
    <row r="21" spans="1:4" ht="30">
      <c r="A21" s="71"/>
      <c r="B21" s="71" t="s">
        <v>73</v>
      </c>
      <c r="C21" s="72" t="s">
        <v>85</v>
      </c>
      <c r="D21" s="72"/>
    </row>
    <row r="22" spans="1:4" ht="15">
      <c r="A22" s="71"/>
      <c r="B22" s="71"/>
      <c r="C22" s="72"/>
      <c r="D22" s="72"/>
    </row>
    <row r="23" spans="1:4" ht="15">
      <c r="A23" s="71"/>
      <c r="B23" s="71"/>
      <c r="C23" s="72"/>
      <c r="D23" s="72"/>
    </row>
    <row r="24" spans="1:4" ht="15">
      <c r="A24" s="71"/>
      <c r="B24" s="71"/>
      <c r="C24" s="72"/>
      <c r="D24" s="72"/>
    </row>
    <row r="25" spans="1:4" ht="15">
      <c r="A25" s="71"/>
      <c r="B25" s="71"/>
      <c r="C25" s="72"/>
      <c r="D25" s="72"/>
    </row>
    <row r="26" spans="1:4" ht="15.75">
      <c r="A26" s="71"/>
      <c r="B26" s="131" t="s">
        <v>94</v>
      </c>
      <c r="C26" s="131"/>
      <c r="D26" s="72"/>
    </row>
    <row r="27" spans="1:4" ht="15.75">
      <c r="A27" s="71"/>
      <c r="B27" s="131" t="s">
        <v>95</v>
      </c>
      <c r="C27" s="131"/>
      <c r="D27" s="72"/>
    </row>
    <row r="28" spans="1:4" ht="15">
      <c r="A28" s="71"/>
      <c r="B28" s="112"/>
      <c r="C28" s="112"/>
      <c r="D28" s="72"/>
    </row>
    <row r="29" spans="1:4" ht="15">
      <c r="A29" s="71"/>
      <c r="B29" s="113" t="s">
        <v>96</v>
      </c>
      <c r="C29" s="113" t="s">
        <v>113</v>
      </c>
      <c r="D29" s="72"/>
    </row>
    <row r="30" spans="1:4" ht="15">
      <c r="A30" s="71"/>
      <c r="B30" s="113"/>
      <c r="C30" s="113"/>
      <c r="D30" s="72"/>
    </row>
    <row r="31" spans="1:4" ht="15">
      <c r="A31" s="71"/>
      <c r="B31" s="113" t="s">
        <v>97</v>
      </c>
      <c r="C31" s="113" t="s">
        <v>98</v>
      </c>
      <c r="D31" s="72"/>
    </row>
    <row r="32" spans="1:4" ht="15">
      <c r="A32" s="71"/>
      <c r="B32" s="113"/>
      <c r="C32" s="113"/>
      <c r="D32" s="72"/>
    </row>
    <row r="33" spans="1:4" ht="15">
      <c r="A33" s="71"/>
      <c r="B33" s="113" t="s">
        <v>99</v>
      </c>
      <c r="C33" s="113" t="s">
        <v>100</v>
      </c>
      <c r="D33" s="72"/>
    </row>
    <row r="34" spans="1:4" ht="15">
      <c r="A34" s="71"/>
      <c r="B34" s="71"/>
      <c r="C34" s="72"/>
      <c r="D34" s="72"/>
    </row>
    <row r="35" spans="1:4" ht="15" hidden="1">
      <c r="A35" s="71"/>
      <c r="B35" s="71"/>
      <c r="C35" s="72"/>
      <c r="D35" s="72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D124" sheet="1" objects="1" scenarios="1" selectLockedCells="1"/>
  <mergeCells count="5">
    <mergeCell ref="B27:C27"/>
    <mergeCell ref="B1:C1"/>
    <mergeCell ref="B2:C2"/>
    <mergeCell ref="B3:C3"/>
    <mergeCell ref="B26:C26"/>
  </mergeCells>
  <printOptions/>
  <pageMargins left="0.7874015748031497" right="0.3937007874015748" top="0.77" bottom="0.3937007874015748" header="0.29" footer="0.1968503937007874"/>
  <pageSetup horizontalDpi="600" verticalDpi="600" orientation="portrait" paperSize="9" r:id="rId2"/>
  <headerFooter alignWithMargins="0">
    <oddFooter>&amp;L&amp;8&amp;F : &amp;A&amp;C&amp;G&amp;R&amp;8&amp;D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8"/>
  <sheetViews>
    <sheetView workbookViewId="0" topLeftCell="A15">
      <selection activeCell="E51" sqref="E51"/>
    </sheetView>
  </sheetViews>
  <sheetFormatPr defaultColWidth="11.421875" defaultRowHeight="12.75" zeroHeight="1"/>
  <cols>
    <col min="1" max="1" width="2.7109375" style="20" customWidth="1"/>
    <col min="2" max="2" width="4.140625" style="16" customWidth="1"/>
    <col min="3" max="3" width="9.421875" style="16" customWidth="1"/>
    <col min="4" max="4" width="23.7109375" style="16" customWidth="1"/>
    <col min="5" max="11" width="5.7109375" style="16" customWidth="1"/>
    <col min="12" max="12" width="7.7109375" style="16" customWidth="1"/>
    <col min="13" max="13" width="2.7109375" style="16" customWidth="1"/>
    <col min="14" max="14" width="0.13671875" style="10" customWidth="1"/>
    <col min="15" max="15" width="2.57421875" style="10" hidden="1" customWidth="1"/>
    <col min="16" max="16" width="8.421875" style="10" hidden="1" customWidth="1"/>
    <col min="17" max="31" width="10.7109375" style="10" hidden="1" customWidth="1"/>
    <col min="32" max="32" width="7.7109375" style="10" hidden="1" customWidth="1"/>
    <col min="33" max="33" width="48.28125" style="16" hidden="1" customWidth="1"/>
    <col min="34" max="34" width="5.57421875" style="16" hidden="1" customWidth="1"/>
    <col min="35" max="35" width="37.00390625" style="16" hidden="1" customWidth="1"/>
    <col min="36" max="16384" width="11.421875" style="16" hidden="1" customWidth="1"/>
  </cols>
  <sheetData>
    <row r="1" spans="1:13" ht="3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36" ht="18">
      <c r="A2" s="152" t="s">
        <v>53</v>
      </c>
      <c r="B2" s="153"/>
      <c r="C2" s="153"/>
      <c r="D2" s="153"/>
      <c r="E2" s="153"/>
      <c r="F2" s="153"/>
      <c r="G2" s="153"/>
      <c r="H2" s="153"/>
      <c r="I2" s="153"/>
      <c r="J2" s="139"/>
      <c r="K2" s="139"/>
      <c r="L2" s="139"/>
      <c r="M2" s="73"/>
      <c r="AG2" s="10"/>
      <c r="AH2" s="10"/>
      <c r="AI2" s="10"/>
      <c r="AJ2" s="10"/>
    </row>
    <row r="3" spans="1:36" ht="3.7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AG3" s="10"/>
      <c r="AH3" s="10"/>
      <c r="AI3" s="10"/>
      <c r="AJ3" s="10"/>
    </row>
    <row r="4" spans="1:36" ht="15">
      <c r="A4" s="47"/>
      <c r="B4" s="50" t="s">
        <v>4</v>
      </c>
      <c r="C4" s="50"/>
      <c r="D4" s="155"/>
      <c r="E4" s="155"/>
      <c r="F4" s="155"/>
      <c r="G4" s="155"/>
      <c r="H4" s="155"/>
      <c r="I4" s="155"/>
      <c r="J4" s="155"/>
      <c r="K4" s="155"/>
      <c r="L4" s="155"/>
      <c r="M4" s="49"/>
      <c r="AG4" s="10"/>
      <c r="AH4" s="10"/>
      <c r="AI4" s="10"/>
      <c r="AJ4" s="10"/>
    </row>
    <row r="5" spans="1:36" ht="4.5" customHeight="1">
      <c r="A5" s="47"/>
      <c r="B5" s="50"/>
      <c r="C5" s="50"/>
      <c r="D5" s="51"/>
      <c r="E5" s="74"/>
      <c r="F5" s="74"/>
      <c r="G5" s="74"/>
      <c r="H5" s="74"/>
      <c r="I5" s="74"/>
      <c r="J5" s="74"/>
      <c r="K5" s="74"/>
      <c r="L5" s="74"/>
      <c r="M5" s="49"/>
      <c r="AG5" s="10"/>
      <c r="AH5" s="10"/>
      <c r="AI5" s="10"/>
      <c r="AJ5" s="10"/>
    </row>
    <row r="6" spans="1:36" ht="15">
      <c r="A6" s="47"/>
      <c r="B6" s="50" t="s">
        <v>5</v>
      </c>
      <c r="C6" s="50"/>
      <c r="D6" s="155"/>
      <c r="E6" s="155"/>
      <c r="F6" s="155"/>
      <c r="G6" s="155"/>
      <c r="H6" s="155"/>
      <c r="I6" s="155"/>
      <c r="J6" s="155"/>
      <c r="K6" s="155"/>
      <c r="L6" s="155"/>
      <c r="M6" s="49"/>
      <c r="AG6" s="10"/>
      <c r="AH6" s="10"/>
      <c r="AI6" s="10"/>
      <c r="AJ6" s="10"/>
    </row>
    <row r="7" spans="1:36" ht="4.5" customHeight="1">
      <c r="A7" s="47"/>
      <c r="B7" s="50"/>
      <c r="C7" s="50"/>
      <c r="D7" s="51"/>
      <c r="E7" s="74"/>
      <c r="F7" s="74"/>
      <c r="G7" s="74"/>
      <c r="H7" s="74"/>
      <c r="I7" s="74"/>
      <c r="J7" s="74"/>
      <c r="K7" s="74"/>
      <c r="L7" s="74"/>
      <c r="M7" s="49"/>
      <c r="AG7" s="10"/>
      <c r="AH7" s="10"/>
      <c r="AI7" s="10"/>
      <c r="AJ7" s="10"/>
    </row>
    <row r="8" spans="1:36" ht="15">
      <c r="A8" s="47"/>
      <c r="B8" s="50" t="s">
        <v>6</v>
      </c>
      <c r="C8" s="50"/>
      <c r="D8" s="155"/>
      <c r="E8" s="155"/>
      <c r="F8" s="155"/>
      <c r="G8" s="155"/>
      <c r="H8" s="155"/>
      <c r="I8" s="155"/>
      <c r="J8" s="155"/>
      <c r="K8" s="155"/>
      <c r="L8" s="155"/>
      <c r="M8" s="52"/>
      <c r="AG8" s="10"/>
      <c r="AH8" s="10"/>
      <c r="AI8" s="10"/>
      <c r="AJ8" s="10"/>
    </row>
    <row r="9" spans="1:36" ht="4.5" customHeight="1">
      <c r="A9" s="47"/>
      <c r="B9" s="50"/>
      <c r="C9" s="50"/>
      <c r="D9" s="51"/>
      <c r="E9" s="74"/>
      <c r="F9" s="74"/>
      <c r="G9" s="74"/>
      <c r="H9" s="74"/>
      <c r="I9" s="74"/>
      <c r="J9" s="74"/>
      <c r="K9" s="74"/>
      <c r="L9" s="74"/>
      <c r="M9" s="49"/>
      <c r="AG9" s="10"/>
      <c r="AH9" s="10"/>
      <c r="AI9" s="10"/>
      <c r="AJ9" s="10"/>
    </row>
    <row r="10" spans="1:36" ht="15">
      <c r="A10" s="47"/>
      <c r="B10" s="50" t="s">
        <v>48</v>
      </c>
      <c r="C10" s="50"/>
      <c r="D10" s="156" t="str">
        <f>AI18</f>
        <v>grundlegendes Anforderungsniveau</v>
      </c>
      <c r="E10" s="156"/>
      <c r="F10" s="156"/>
      <c r="G10" s="156"/>
      <c r="H10" s="156"/>
      <c r="I10" s="156"/>
      <c r="J10" s="156"/>
      <c r="K10" s="156"/>
      <c r="L10" s="156"/>
      <c r="M10" s="49"/>
      <c r="AG10" s="10"/>
      <c r="AH10" s="10"/>
      <c r="AI10" s="10"/>
      <c r="AJ10" s="10"/>
    </row>
    <row r="11" spans="1:36" ht="4.5" customHeight="1">
      <c r="A11" s="47"/>
      <c r="B11" s="48"/>
      <c r="C11" s="48"/>
      <c r="D11" s="74"/>
      <c r="E11" s="74"/>
      <c r="F11" s="74"/>
      <c r="G11" s="74"/>
      <c r="H11" s="74"/>
      <c r="I11" s="74"/>
      <c r="J11" s="74"/>
      <c r="K11" s="74"/>
      <c r="L11" s="74"/>
      <c r="M11" s="49"/>
      <c r="AG11" s="10"/>
      <c r="AH11" s="10"/>
      <c r="AI11" s="10"/>
      <c r="AJ11" s="10"/>
    </row>
    <row r="12" spans="1:36" ht="15">
      <c r="A12" s="47"/>
      <c r="B12" s="50" t="s">
        <v>7</v>
      </c>
      <c r="C12" s="50"/>
      <c r="D12" s="154" t="str">
        <f>AI22</f>
        <v>P4</v>
      </c>
      <c r="E12" s="154"/>
      <c r="F12" s="154"/>
      <c r="G12" s="154"/>
      <c r="H12" s="154"/>
      <c r="I12" s="154"/>
      <c r="J12" s="154"/>
      <c r="K12" s="154"/>
      <c r="L12" s="154"/>
      <c r="M12" s="49"/>
      <c r="Q12" s="169" t="s">
        <v>74</v>
      </c>
      <c r="R12" s="170"/>
      <c r="AG12" s="10"/>
      <c r="AH12" s="10"/>
      <c r="AI12" s="10"/>
      <c r="AJ12" s="10"/>
    </row>
    <row r="13" spans="1:36" ht="4.5" customHeight="1">
      <c r="A13" s="47"/>
      <c r="B13" s="48"/>
      <c r="C13" s="48"/>
      <c r="D13" s="74"/>
      <c r="E13" s="74"/>
      <c r="F13" s="74"/>
      <c r="G13" s="74"/>
      <c r="H13" s="74"/>
      <c r="I13" s="74"/>
      <c r="J13" s="74"/>
      <c r="K13" s="74"/>
      <c r="L13" s="74"/>
      <c r="M13" s="49"/>
      <c r="Q13" s="178"/>
      <c r="R13" s="179"/>
      <c r="AG13" s="10"/>
      <c r="AH13" s="10"/>
      <c r="AI13" s="10"/>
      <c r="AJ13" s="10"/>
    </row>
    <row r="14" spans="1:36" ht="15">
      <c r="A14" s="47"/>
      <c r="B14" s="50" t="s">
        <v>58</v>
      </c>
      <c r="C14" s="50"/>
      <c r="D14" s="155"/>
      <c r="E14" s="155"/>
      <c r="F14" s="155"/>
      <c r="G14" s="155"/>
      <c r="H14" s="155"/>
      <c r="I14" s="155"/>
      <c r="J14" s="155"/>
      <c r="K14" s="155"/>
      <c r="L14" s="155"/>
      <c r="M14" s="49"/>
      <c r="Q14" s="174" t="str">
        <f>MID(D12,1,5)</f>
        <v>P4</v>
      </c>
      <c r="R14" s="175"/>
      <c r="AG14" s="10"/>
      <c r="AH14" s="10"/>
      <c r="AI14" s="10"/>
      <c r="AJ14" s="10"/>
    </row>
    <row r="15" spans="1:36" ht="4.5" customHeight="1" thickBo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Q15" s="176"/>
      <c r="R15" s="177"/>
      <c r="AG15" s="10"/>
      <c r="AH15" s="10"/>
      <c r="AI15" s="10"/>
      <c r="AJ15" s="10"/>
    </row>
    <row r="16" spans="1:36" ht="13.5" thickBot="1">
      <c r="A16" s="47"/>
      <c r="B16" s="127" t="s">
        <v>2</v>
      </c>
      <c r="C16" s="137" t="s">
        <v>111</v>
      </c>
      <c r="D16" s="135" t="s">
        <v>3</v>
      </c>
      <c r="E16" s="140" t="s">
        <v>75</v>
      </c>
      <c r="F16" s="140"/>
      <c r="G16" s="140"/>
      <c r="H16" s="140"/>
      <c r="I16" s="140"/>
      <c r="J16" s="140"/>
      <c r="K16" s="140"/>
      <c r="L16" s="141" t="s">
        <v>1</v>
      </c>
      <c r="M16" s="92" t="s">
        <v>87</v>
      </c>
      <c r="P16" s="172" t="s">
        <v>76</v>
      </c>
      <c r="Q16" s="167" t="s">
        <v>52</v>
      </c>
      <c r="R16" s="168"/>
      <c r="S16" s="36"/>
      <c r="T16" s="169" t="s">
        <v>1</v>
      </c>
      <c r="U16" s="170"/>
      <c r="V16" s="36"/>
      <c r="W16" s="37" t="s">
        <v>54</v>
      </c>
      <c r="X16" s="36"/>
      <c r="Y16" s="180" t="s">
        <v>77</v>
      </c>
      <c r="Z16" s="181"/>
      <c r="AA16" s="181"/>
      <c r="AB16" s="181"/>
      <c r="AC16" s="181"/>
      <c r="AD16" s="181"/>
      <c r="AE16" s="182"/>
      <c r="AF16" s="36"/>
      <c r="AG16" s="17" t="s">
        <v>40</v>
      </c>
      <c r="AH16" s="10"/>
      <c r="AI16" s="88" t="s">
        <v>42</v>
      </c>
      <c r="AJ16" s="10"/>
    </row>
    <row r="17" spans="1:36" ht="13.5" thickBot="1">
      <c r="A17" s="47"/>
      <c r="B17" s="134"/>
      <c r="C17" s="138"/>
      <c r="D17" s="136"/>
      <c r="E17" s="64">
        <v>1</v>
      </c>
      <c r="F17" s="64">
        <v>2</v>
      </c>
      <c r="G17" s="64">
        <v>3</v>
      </c>
      <c r="H17" s="64">
        <v>4</v>
      </c>
      <c r="I17" s="64">
        <v>5</v>
      </c>
      <c r="J17" s="64">
        <v>6</v>
      </c>
      <c r="K17" s="64">
        <v>7</v>
      </c>
      <c r="L17" s="142"/>
      <c r="M17" s="93" t="s">
        <v>88</v>
      </c>
      <c r="P17" s="173"/>
      <c r="Q17" s="75" t="s">
        <v>49</v>
      </c>
      <c r="R17" s="75" t="s">
        <v>50</v>
      </c>
      <c r="S17" s="36"/>
      <c r="T17" s="75" t="s">
        <v>49</v>
      </c>
      <c r="U17" s="75" t="s">
        <v>50</v>
      </c>
      <c r="V17" s="36"/>
      <c r="W17" s="58" t="s">
        <v>0</v>
      </c>
      <c r="X17" s="36"/>
      <c r="Y17" s="76">
        <v>1</v>
      </c>
      <c r="Z17" s="76">
        <v>2</v>
      </c>
      <c r="AA17" s="76">
        <v>3</v>
      </c>
      <c r="AB17" s="76">
        <v>4</v>
      </c>
      <c r="AC17" s="76">
        <v>5</v>
      </c>
      <c r="AD17" s="76">
        <v>6</v>
      </c>
      <c r="AE17" s="76">
        <v>7</v>
      </c>
      <c r="AF17" s="36"/>
      <c r="AG17" s="124"/>
      <c r="AH17" s="10"/>
      <c r="AI17" s="83" t="s">
        <v>44</v>
      </c>
      <c r="AJ17" s="10"/>
    </row>
    <row r="18" spans="1:36" ht="14.25" thickBot="1">
      <c r="A18" s="47"/>
      <c r="B18" s="11">
        <v>1</v>
      </c>
      <c r="C18" s="117"/>
      <c r="D18" s="115"/>
      <c r="E18" s="13"/>
      <c r="F18" s="13"/>
      <c r="G18" s="13"/>
      <c r="H18" s="13"/>
      <c r="I18" s="13"/>
      <c r="J18" s="13"/>
      <c r="K18" s="13"/>
      <c r="L18" s="59"/>
      <c r="M18" s="70">
        <f aca="true" t="shared" si="0" ref="M18:M52">IF(C18="P5","P5",IF(C18="P4",IF(L18="","?",""),IF(L18="","","?")))</f>
      </c>
      <c r="P18" s="77">
        <f aca="true" t="shared" si="1" ref="P18:P52">IF(OR(C18="P1",C18="P2"),"P1/P2",C18)</f>
        <v>0</v>
      </c>
      <c r="Q18" s="38">
        <f aca="true" t="shared" si="2" ref="Q18:Q52">IF(P18=$Q$14,SUM(E18:K18),0)</f>
        <v>0</v>
      </c>
      <c r="R18" s="38">
        <f aca="true" t="shared" si="3" ref="R18:R52">IF(P18=$Q$14,COUNT(E18:K18),0)</f>
        <v>0</v>
      </c>
      <c r="S18" s="36"/>
      <c r="T18" s="38">
        <f aca="true" t="shared" si="4" ref="T18:T52">IF(P18=$Q$14,L18,0)</f>
        <v>0</v>
      </c>
      <c r="U18" s="38">
        <f aca="true" t="shared" si="5" ref="U18:U52">IF(AND(P18=$Q$14,V18=16),1,0)</f>
        <v>0</v>
      </c>
      <c r="V18" s="39">
        <f aca="true" t="shared" si="6" ref="V18:V52">IF(L18="","",16)</f>
      </c>
      <c r="W18" s="38">
        <f>COUNTIF(U18:U52,1)</f>
        <v>0</v>
      </c>
      <c r="X18" s="39"/>
      <c r="Y18" s="38">
        <f aca="true" t="shared" si="7" ref="Y18:AE18">IF(AND($P18=$Q$14,E$54="x"),IF(E18="","",E18),"")</f>
      </c>
      <c r="Z18" s="38">
        <f t="shared" si="7"/>
      </c>
      <c r="AA18" s="38">
        <f t="shared" si="7"/>
      </c>
      <c r="AB18" s="38">
        <f t="shared" si="7"/>
      </c>
      <c r="AC18" s="38">
        <f t="shared" si="7"/>
      </c>
      <c r="AD18" s="38">
        <f t="shared" si="7"/>
      </c>
      <c r="AE18" s="38">
        <f t="shared" si="7"/>
      </c>
      <c r="AF18" s="39"/>
      <c r="AG18" s="1" t="s">
        <v>8</v>
      </c>
      <c r="AH18" s="10"/>
      <c r="AI18" s="84" t="s">
        <v>43</v>
      </c>
      <c r="AJ18" s="10"/>
    </row>
    <row r="19" spans="1:36" ht="14.25" thickBot="1">
      <c r="A19" s="47"/>
      <c r="B19" s="9">
        <v>2</v>
      </c>
      <c r="C19" s="118"/>
      <c r="D19" s="114"/>
      <c r="E19" s="14"/>
      <c r="F19" s="14"/>
      <c r="G19" s="14"/>
      <c r="H19" s="14"/>
      <c r="I19" s="14"/>
      <c r="J19" s="14"/>
      <c r="K19" s="14"/>
      <c r="L19" s="60"/>
      <c r="M19" s="70">
        <f t="shared" si="0"/>
      </c>
      <c r="P19" s="77">
        <f t="shared" si="1"/>
        <v>0</v>
      </c>
      <c r="Q19" s="38">
        <f t="shared" si="2"/>
        <v>0</v>
      </c>
      <c r="R19" s="38">
        <f t="shared" si="3"/>
        <v>0</v>
      </c>
      <c r="S19" s="36"/>
      <c r="T19" s="38">
        <f t="shared" si="4"/>
        <v>0</v>
      </c>
      <c r="U19" s="38">
        <f t="shared" si="5"/>
        <v>0</v>
      </c>
      <c r="V19" s="39">
        <f t="shared" si="6"/>
      </c>
      <c r="W19" s="40"/>
      <c r="X19" s="39"/>
      <c r="Y19" s="38">
        <f aca="true" t="shared" si="8" ref="Y19:Y52">IF(AND($P19=$Q$14,E$54="x"),IF(E19="","",E19),"")</f>
      </c>
      <c r="Z19" s="38">
        <f aca="true" t="shared" si="9" ref="Z19:Z52">IF(AND($P19=$Q$14,F$54="x"),IF(F19="","",F19),"")</f>
      </c>
      <c r="AA19" s="38">
        <f aca="true" t="shared" si="10" ref="AA19:AA52">IF(AND($P19=$Q$14,G$54="x"),IF(G19="","",G19),"")</f>
      </c>
      <c r="AB19" s="38">
        <f aca="true" t="shared" si="11" ref="AB19:AB52">IF(AND($P19=$Q$14,H$54="x"),IF(H19="","",H19),"")</f>
      </c>
      <c r="AC19" s="38">
        <f aca="true" t="shared" si="12" ref="AC19:AC52">IF(AND($P19=$Q$14,I$54="x"),IF(I19="","",I19),"")</f>
      </c>
      <c r="AD19" s="38">
        <f aca="true" t="shared" si="13" ref="AD19:AD52">IF(AND($P19=$Q$14,J$54="x"),IF(J19="","",J19),"")</f>
      </c>
      <c r="AE19" s="38">
        <f aca="true" t="shared" si="14" ref="AE19:AE52">IF(AND($P19=$Q$14,K$54="x"),IF(K19="","",K19),"")</f>
      </c>
      <c r="AF19" s="39"/>
      <c r="AG19" s="2" t="s">
        <v>9</v>
      </c>
      <c r="AH19" s="10"/>
      <c r="AI19" s="85"/>
      <c r="AJ19" s="10"/>
    </row>
    <row r="20" spans="1:36" ht="14.25" thickBot="1">
      <c r="A20" s="47"/>
      <c r="B20" s="9">
        <v>3</v>
      </c>
      <c r="C20" s="118"/>
      <c r="D20" s="114"/>
      <c r="E20" s="14"/>
      <c r="F20" s="14"/>
      <c r="G20" s="14"/>
      <c r="H20" s="14"/>
      <c r="I20" s="14"/>
      <c r="J20" s="14"/>
      <c r="K20" s="14"/>
      <c r="L20" s="60"/>
      <c r="M20" s="70">
        <f t="shared" si="0"/>
      </c>
      <c r="P20" s="77">
        <f t="shared" si="1"/>
        <v>0</v>
      </c>
      <c r="Q20" s="38">
        <f t="shared" si="2"/>
        <v>0</v>
      </c>
      <c r="R20" s="38">
        <f t="shared" si="3"/>
        <v>0</v>
      </c>
      <c r="S20" s="36"/>
      <c r="T20" s="38">
        <f t="shared" si="4"/>
        <v>0</v>
      </c>
      <c r="U20" s="38">
        <f t="shared" si="5"/>
        <v>0</v>
      </c>
      <c r="V20" s="39">
        <f t="shared" si="6"/>
      </c>
      <c r="W20" s="40"/>
      <c r="X20" s="39"/>
      <c r="Y20" s="38">
        <f t="shared" si="8"/>
      </c>
      <c r="Z20" s="38">
        <f t="shared" si="9"/>
      </c>
      <c r="AA20" s="38">
        <f t="shared" si="10"/>
      </c>
      <c r="AB20" s="38">
        <f t="shared" si="11"/>
      </c>
      <c r="AC20" s="38">
        <f t="shared" si="12"/>
      </c>
      <c r="AD20" s="38">
        <f t="shared" si="13"/>
      </c>
      <c r="AE20" s="38">
        <f t="shared" si="14"/>
      </c>
      <c r="AF20" s="39"/>
      <c r="AG20" s="2" t="s">
        <v>10</v>
      </c>
      <c r="AH20" s="10"/>
      <c r="AI20" s="86"/>
      <c r="AJ20" s="10"/>
    </row>
    <row r="21" spans="1:36" ht="14.25" thickBot="1">
      <c r="A21" s="47"/>
      <c r="B21" s="9">
        <v>4</v>
      </c>
      <c r="C21" s="118"/>
      <c r="D21" s="114"/>
      <c r="E21" s="14"/>
      <c r="F21" s="14"/>
      <c r="G21" s="14"/>
      <c r="H21" s="14"/>
      <c r="I21" s="14"/>
      <c r="J21" s="14"/>
      <c r="K21" s="14"/>
      <c r="L21" s="60"/>
      <c r="M21" s="70">
        <f t="shared" si="0"/>
      </c>
      <c r="P21" s="77">
        <f t="shared" si="1"/>
        <v>0</v>
      </c>
      <c r="Q21" s="38">
        <f t="shared" si="2"/>
        <v>0</v>
      </c>
      <c r="R21" s="38">
        <f t="shared" si="3"/>
        <v>0</v>
      </c>
      <c r="S21" s="36"/>
      <c r="T21" s="38">
        <f t="shared" si="4"/>
        <v>0</v>
      </c>
      <c r="U21" s="38">
        <f t="shared" si="5"/>
        <v>0</v>
      </c>
      <c r="V21" s="39">
        <f t="shared" si="6"/>
      </c>
      <c r="W21" s="40"/>
      <c r="X21" s="39"/>
      <c r="Y21" s="38">
        <f t="shared" si="8"/>
      </c>
      <c r="Z21" s="38">
        <f t="shared" si="9"/>
      </c>
      <c r="AA21" s="38">
        <f t="shared" si="10"/>
      </c>
      <c r="AB21" s="38">
        <f t="shared" si="11"/>
      </c>
      <c r="AC21" s="38">
        <f t="shared" si="12"/>
      </c>
      <c r="AD21" s="38">
        <f t="shared" si="13"/>
      </c>
      <c r="AE21" s="38">
        <f t="shared" si="14"/>
      </c>
      <c r="AF21" s="39"/>
      <c r="AG21" s="2" t="s">
        <v>11</v>
      </c>
      <c r="AH21" s="10"/>
      <c r="AI21" s="88" t="s">
        <v>47</v>
      </c>
      <c r="AJ21" s="10"/>
    </row>
    <row r="22" spans="1:36" ht="13.5">
      <c r="A22" s="47"/>
      <c r="B22" s="9">
        <v>5</v>
      </c>
      <c r="C22" s="118"/>
      <c r="D22" s="114"/>
      <c r="E22" s="14"/>
      <c r="F22" s="14"/>
      <c r="G22" s="14"/>
      <c r="H22" s="14"/>
      <c r="I22" s="14"/>
      <c r="J22" s="14"/>
      <c r="K22" s="14"/>
      <c r="L22" s="60"/>
      <c r="M22" s="70">
        <f t="shared" si="0"/>
      </c>
      <c r="P22" s="77">
        <f t="shared" si="1"/>
        <v>0</v>
      </c>
      <c r="Q22" s="38">
        <f t="shared" si="2"/>
        <v>0</v>
      </c>
      <c r="R22" s="38">
        <f t="shared" si="3"/>
        <v>0</v>
      </c>
      <c r="S22" s="36"/>
      <c r="T22" s="38">
        <f t="shared" si="4"/>
        <v>0</v>
      </c>
      <c r="U22" s="38">
        <f t="shared" si="5"/>
        <v>0</v>
      </c>
      <c r="V22" s="39">
        <f t="shared" si="6"/>
      </c>
      <c r="W22" s="40"/>
      <c r="X22" s="39"/>
      <c r="Y22" s="38">
        <f t="shared" si="8"/>
      </c>
      <c r="Z22" s="38">
        <f t="shared" si="9"/>
      </c>
      <c r="AA22" s="38">
        <f t="shared" si="10"/>
      </c>
      <c r="AB22" s="38">
        <f t="shared" si="11"/>
      </c>
      <c r="AC22" s="38">
        <f t="shared" si="12"/>
      </c>
      <c r="AD22" s="38">
        <f t="shared" si="13"/>
      </c>
      <c r="AE22" s="38">
        <f t="shared" si="14"/>
      </c>
      <c r="AF22" s="39"/>
      <c r="AG22" s="2" t="s">
        <v>13</v>
      </c>
      <c r="AH22" s="10"/>
      <c r="AI22" s="83" t="s">
        <v>83</v>
      </c>
      <c r="AJ22" s="10"/>
    </row>
    <row r="23" spans="1:36" ht="14.25" thickBot="1">
      <c r="A23" s="47"/>
      <c r="B23" s="9">
        <v>6</v>
      </c>
      <c r="C23" s="118"/>
      <c r="D23" s="114"/>
      <c r="E23" s="14"/>
      <c r="F23" s="14"/>
      <c r="G23" s="14"/>
      <c r="H23" s="14"/>
      <c r="I23" s="14"/>
      <c r="J23" s="14"/>
      <c r="K23" s="14"/>
      <c r="L23" s="60"/>
      <c r="M23" s="70">
        <f t="shared" si="0"/>
      </c>
      <c r="P23" s="77">
        <f t="shared" si="1"/>
        <v>0</v>
      </c>
      <c r="Q23" s="38">
        <f t="shared" si="2"/>
        <v>0</v>
      </c>
      <c r="R23" s="38">
        <f t="shared" si="3"/>
        <v>0</v>
      </c>
      <c r="S23" s="36"/>
      <c r="T23" s="38">
        <f t="shared" si="4"/>
        <v>0</v>
      </c>
      <c r="U23" s="38">
        <f t="shared" si="5"/>
        <v>0</v>
      </c>
      <c r="V23" s="39">
        <f t="shared" si="6"/>
      </c>
      <c r="W23" s="40"/>
      <c r="X23" s="39"/>
      <c r="Y23" s="38">
        <f t="shared" si="8"/>
      </c>
      <c r="Z23" s="38">
        <f t="shared" si="9"/>
      </c>
      <c r="AA23" s="38">
        <f t="shared" si="10"/>
      </c>
      <c r="AB23" s="38">
        <f t="shared" si="11"/>
      </c>
      <c r="AC23" s="38">
        <f t="shared" si="12"/>
      </c>
      <c r="AD23" s="38">
        <f t="shared" si="13"/>
      </c>
      <c r="AE23" s="38">
        <f t="shared" si="14"/>
      </c>
      <c r="AF23" s="39"/>
      <c r="AG23" s="2" t="s">
        <v>12</v>
      </c>
      <c r="AH23" s="10"/>
      <c r="AI23" s="87" t="s">
        <v>62</v>
      </c>
      <c r="AJ23" s="10"/>
    </row>
    <row r="24" spans="1:36" ht="14.25" thickBot="1">
      <c r="A24" s="47"/>
      <c r="B24" s="9">
        <v>7</v>
      </c>
      <c r="C24" s="118"/>
      <c r="D24" s="114"/>
      <c r="E24" s="14"/>
      <c r="F24" s="14"/>
      <c r="G24" s="14"/>
      <c r="H24" s="14"/>
      <c r="I24" s="14"/>
      <c r="J24" s="14"/>
      <c r="K24" s="14"/>
      <c r="L24" s="60"/>
      <c r="M24" s="70">
        <f t="shared" si="0"/>
      </c>
      <c r="P24" s="77">
        <f t="shared" si="1"/>
        <v>0</v>
      </c>
      <c r="Q24" s="38">
        <f t="shared" si="2"/>
        <v>0</v>
      </c>
      <c r="R24" s="38">
        <f t="shared" si="3"/>
        <v>0</v>
      </c>
      <c r="S24" s="36"/>
      <c r="T24" s="38">
        <f t="shared" si="4"/>
        <v>0</v>
      </c>
      <c r="U24" s="38">
        <f t="shared" si="5"/>
        <v>0</v>
      </c>
      <c r="V24" s="39">
        <f t="shared" si="6"/>
      </c>
      <c r="W24" s="40"/>
      <c r="X24" s="39"/>
      <c r="Y24" s="38">
        <f t="shared" si="8"/>
      </c>
      <c r="Z24" s="38">
        <f t="shared" si="9"/>
      </c>
      <c r="AA24" s="38">
        <f t="shared" si="10"/>
      </c>
      <c r="AB24" s="38">
        <f t="shared" si="11"/>
      </c>
      <c r="AC24" s="38">
        <f t="shared" si="12"/>
      </c>
      <c r="AD24" s="38">
        <f t="shared" si="13"/>
      </c>
      <c r="AE24" s="38">
        <f t="shared" si="14"/>
      </c>
      <c r="AF24" s="39"/>
      <c r="AG24" s="2" t="s">
        <v>93</v>
      </c>
      <c r="AH24" s="10"/>
      <c r="AI24" s="85"/>
      <c r="AJ24" s="10"/>
    </row>
    <row r="25" spans="1:36" ht="14.25" thickBot="1">
      <c r="A25" s="47"/>
      <c r="B25" s="9">
        <v>8</v>
      </c>
      <c r="C25" s="118"/>
      <c r="D25" s="114"/>
      <c r="E25" s="14"/>
      <c r="F25" s="14"/>
      <c r="G25" s="14"/>
      <c r="H25" s="14"/>
      <c r="I25" s="14"/>
      <c r="J25" s="14"/>
      <c r="K25" s="14"/>
      <c r="L25" s="60"/>
      <c r="M25" s="70">
        <f t="shared" si="0"/>
      </c>
      <c r="P25" s="77">
        <f t="shared" si="1"/>
        <v>0</v>
      </c>
      <c r="Q25" s="38">
        <f t="shared" si="2"/>
        <v>0</v>
      </c>
      <c r="R25" s="38">
        <f t="shared" si="3"/>
        <v>0</v>
      </c>
      <c r="S25" s="36"/>
      <c r="T25" s="38">
        <f t="shared" si="4"/>
        <v>0</v>
      </c>
      <c r="U25" s="38">
        <f t="shared" si="5"/>
        <v>0</v>
      </c>
      <c r="V25" s="39">
        <f t="shared" si="6"/>
      </c>
      <c r="W25" s="40"/>
      <c r="X25" s="39"/>
      <c r="Y25" s="38">
        <f t="shared" si="8"/>
      </c>
      <c r="Z25" s="38">
        <f t="shared" si="9"/>
      </c>
      <c r="AA25" s="38">
        <f t="shared" si="10"/>
      </c>
      <c r="AB25" s="38">
        <f t="shared" si="11"/>
      </c>
      <c r="AC25" s="38">
        <f t="shared" si="12"/>
      </c>
      <c r="AD25" s="38">
        <f t="shared" si="13"/>
      </c>
      <c r="AE25" s="38">
        <f t="shared" si="14"/>
      </c>
      <c r="AF25" s="39"/>
      <c r="AG25" s="5" t="s">
        <v>16</v>
      </c>
      <c r="AH25" s="10"/>
      <c r="AI25" s="86"/>
      <c r="AJ25" s="10"/>
    </row>
    <row r="26" spans="1:36" ht="14.25" thickBot="1">
      <c r="A26" s="47"/>
      <c r="B26" s="9">
        <v>9</v>
      </c>
      <c r="C26" s="118"/>
      <c r="D26" s="114"/>
      <c r="E26" s="14"/>
      <c r="F26" s="14"/>
      <c r="G26" s="14"/>
      <c r="H26" s="14"/>
      <c r="I26" s="14"/>
      <c r="J26" s="14"/>
      <c r="K26" s="14"/>
      <c r="L26" s="60"/>
      <c r="M26" s="70">
        <f t="shared" si="0"/>
      </c>
      <c r="P26" s="77">
        <f t="shared" si="1"/>
        <v>0</v>
      </c>
      <c r="Q26" s="38">
        <f t="shared" si="2"/>
        <v>0</v>
      </c>
      <c r="R26" s="38">
        <f t="shared" si="3"/>
        <v>0</v>
      </c>
      <c r="S26" s="36"/>
      <c r="T26" s="38">
        <f t="shared" si="4"/>
        <v>0</v>
      </c>
      <c r="U26" s="38">
        <f t="shared" si="5"/>
        <v>0</v>
      </c>
      <c r="V26" s="39">
        <f t="shared" si="6"/>
      </c>
      <c r="W26" s="40"/>
      <c r="X26" s="39"/>
      <c r="Y26" s="38">
        <f t="shared" si="8"/>
      </c>
      <c r="Z26" s="38">
        <f t="shared" si="9"/>
      </c>
      <c r="AA26" s="38">
        <f t="shared" si="10"/>
      </c>
      <c r="AB26" s="38">
        <f t="shared" si="11"/>
      </c>
      <c r="AC26" s="38">
        <f t="shared" si="12"/>
      </c>
      <c r="AD26" s="38">
        <f t="shared" si="13"/>
      </c>
      <c r="AE26" s="38">
        <f t="shared" si="14"/>
      </c>
      <c r="AF26" s="39"/>
      <c r="AG26" s="5" t="s">
        <v>17</v>
      </c>
      <c r="AH26" s="10"/>
      <c r="AI26" s="88" t="s">
        <v>51</v>
      </c>
      <c r="AJ26" s="10"/>
    </row>
    <row r="27" spans="1:36" ht="13.5">
      <c r="A27" s="47"/>
      <c r="B27" s="9">
        <v>10</v>
      </c>
      <c r="C27" s="118"/>
      <c r="D27" s="114"/>
      <c r="E27" s="14"/>
      <c r="F27" s="14"/>
      <c r="G27" s="14"/>
      <c r="H27" s="14"/>
      <c r="I27" s="14"/>
      <c r="J27" s="14"/>
      <c r="K27" s="14"/>
      <c r="L27" s="60"/>
      <c r="M27" s="70">
        <f t="shared" si="0"/>
      </c>
      <c r="P27" s="77">
        <f t="shared" si="1"/>
        <v>0</v>
      </c>
      <c r="Q27" s="38">
        <f t="shared" si="2"/>
        <v>0</v>
      </c>
      <c r="R27" s="38">
        <f t="shared" si="3"/>
        <v>0</v>
      </c>
      <c r="S27" s="36"/>
      <c r="T27" s="38">
        <f t="shared" si="4"/>
        <v>0</v>
      </c>
      <c r="U27" s="38">
        <f t="shared" si="5"/>
        <v>0</v>
      </c>
      <c r="V27" s="39">
        <f t="shared" si="6"/>
      </c>
      <c r="W27" s="40"/>
      <c r="X27" s="39"/>
      <c r="Y27" s="38">
        <f t="shared" si="8"/>
      </c>
      <c r="Z27" s="38">
        <f t="shared" si="9"/>
      </c>
      <c r="AA27" s="38">
        <f t="shared" si="10"/>
      </c>
      <c r="AB27" s="38">
        <f t="shared" si="11"/>
      </c>
      <c r="AC27" s="38">
        <f t="shared" si="12"/>
      </c>
      <c r="AD27" s="38">
        <f t="shared" si="13"/>
      </c>
      <c r="AE27" s="38">
        <f t="shared" si="14"/>
      </c>
      <c r="AF27" s="39"/>
      <c r="AG27" s="5" t="s">
        <v>18</v>
      </c>
      <c r="AH27" s="10"/>
      <c r="AI27" s="83" t="s">
        <v>83</v>
      </c>
      <c r="AJ27" s="10"/>
    </row>
    <row r="28" spans="1:36" ht="14.25" thickBot="1">
      <c r="A28" s="47"/>
      <c r="B28" s="9">
        <v>11</v>
      </c>
      <c r="C28" s="118"/>
      <c r="D28" s="114"/>
      <c r="E28" s="14"/>
      <c r="F28" s="14"/>
      <c r="G28" s="14"/>
      <c r="H28" s="14"/>
      <c r="I28" s="14"/>
      <c r="J28" s="14"/>
      <c r="K28" s="14"/>
      <c r="L28" s="60"/>
      <c r="M28" s="70">
        <f t="shared" si="0"/>
      </c>
      <c r="P28" s="77">
        <f t="shared" si="1"/>
        <v>0</v>
      </c>
      <c r="Q28" s="38">
        <f t="shared" si="2"/>
        <v>0</v>
      </c>
      <c r="R28" s="38">
        <f t="shared" si="3"/>
        <v>0</v>
      </c>
      <c r="S28" s="36"/>
      <c r="T28" s="38">
        <f t="shared" si="4"/>
        <v>0</v>
      </c>
      <c r="U28" s="38">
        <f t="shared" si="5"/>
        <v>0</v>
      </c>
      <c r="V28" s="39">
        <f t="shared" si="6"/>
      </c>
      <c r="W28" s="40"/>
      <c r="X28" s="39"/>
      <c r="Y28" s="38">
        <f t="shared" si="8"/>
      </c>
      <c r="Z28" s="38">
        <f t="shared" si="9"/>
      </c>
      <c r="AA28" s="38">
        <f t="shared" si="10"/>
      </c>
      <c r="AB28" s="38">
        <f t="shared" si="11"/>
      </c>
      <c r="AC28" s="38">
        <f t="shared" si="12"/>
      </c>
      <c r="AD28" s="38">
        <f t="shared" si="13"/>
      </c>
      <c r="AE28" s="38">
        <f t="shared" si="14"/>
      </c>
      <c r="AF28" s="39"/>
      <c r="AG28" s="5" t="s">
        <v>19</v>
      </c>
      <c r="AH28" s="10"/>
      <c r="AI28" s="87" t="s">
        <v>62</v>
      </c>
      <c r="AJ28" s="10"/>
    </row>
    <row r="29" spans="1:36" ht="14.25" thickBot="1">
      <c r="A29" s="47"/>
      <c r="B29" s="9">
        <v>12</v>
      </c>
      <c r="C29" s="118"/>
      <c r="D29" s="114"/>
      <c r="E29" s="14"/>
      <c r="F29" s="14"/>
      <c r="G29" s="14"/>
      <c r="H29" s="14"/>
      <c r="I29" s="14"/>
      <c r="J29" s="14"/>
      <c r="K29" s="14"/>
      <c r="L29" s="60"/>
      <c r="M29" s="70">
        <f t="shared" si="0"/>
      </c>
      <c r="P29" s="77">
        <f t="shared" si="1"/>
        <v>0</v>
      </c>
      <c r="Q29" s="38">
        <f t="shared" si="2"/>
        <v>0</v>
      </c>
      <c r="R29" s="38">
        <f t="shared" si="3"/>
        <v>0</v>
      </c>
      <c r="S29" s="36"/>
      <c r="T29" s="38">
        <f t="shared" si="4"/>
        <v>0</v>
      </c>
      <c r="U29" s="38">
        <f t="shared" si="5"/>
        <v>0</v>
      </c>
      <c r="V29" s="39">
        <f t="shared" si="6"/>
      </c>
      <c r="W29" s="40"/>
      <c r="X29" s="39"/>
      <c r="Y29" s="38">
        <f t="shared" si="8"/>
      </c>
      <c r="Z29" s="38">
        <f t="shared" si="9"/>
      </c>
      <c r="AA29" s="38">
        <f t="shared" si="10"/>
      </c>
      <c r="AB29" s="38">
        <f t="shared" si="11"/>
      </c>
      <c r="AC29" s="38">
        <f t="shared" si="12"/>
      </c>
      <c r="AD29" s="38">
        <f t="shared" si="13"/>
      </c>
      <c r="AE29" s="38">
        <f t="shared" si="14"/>
      </c>
      <c r="AF29" s="39"/>
      <c r="AG29" s="5" t="s">
        <v>20</v>
      </c>
      <c r="AH29" s="10"/>
      <c r="AI29" s="85"/>
      <c r="AJ29" s="10"/>
    </row>
    <row r="30" spans="1:36" ht="14.25" thickBot="1">
      <c r="A30" s="47"/>
      <c r="B30" s="9">
        <v>13</v>
      </c>
      <c r="C30" s="118"/>
      <c r="D30" s="114"/>
      <c r="E30" s="14"/>
      <c r="F30" s="14"/>
      <c r="G30" s="14"/>
      <c r="H30" s="14"/>
      <c r="I30" s="14"/>
      <c r="J30" s="14"/>
      <c r="K30" s="14"/>
      <c r="L30" s="60"/>
      <c r="M30" s="70">
        <f t="shared" si="0"/>
      </c>
      <c r="P30" s="77">
        <f t="shared" si="1"/>
        <v>0</v>
      </c>
      <c r="Q30" s="38">
        <f t="shared" si="2"/>
        <v>0</v>
      </c>
      <c r="R30" s="38">
        <f t="shared" si="3"/>
        <v>0</v>
      </c>
      <c r="S30" s="36"/>
      <c r="T30" s="38">
        <f t="shared" si="4"/>
        <v>0</v>
      </c>
      <c r="U30" s="38">
        <f t="shared" si="5"/>
        <v>0</v>
      </c>
      <c r="V30" s="39">
        <f t="shared" si="6"/>
      </c>
      <c r="W30" s="40"/>
      <c r="X30" s="39"/>
      <c r="Y30" s="38">
        <f t="shared" si="8"/>
      </c>
      <c r="Z30" s="38">
        <f t="shared" si="9"/>
      </c>
      <c r="AA30" s="38">
        <f t="shared" si="10"/>
      </c>
      <c r="AB30" s="38">
        <f t="shared" si="11"/>
      </c>
      <c r="AC30" s="38">
        <f t="shared" si="12"/>
      </c>
      <c r="AD30" s="38">
        <f t="shared" si="13"/>
      </c>
      <c r="AE30" s="38">
        <f t="shared" si="14"/>
      </c>
      <c r="AF30" s="39"/>
      <c r="AG30" s="5" t="s">
        <v>108</v>
      </c>
      <c r="AH30" s="10"/>
      <c r="AI30" s="10"/>
      <c r="AJ30" s="10"/>
    </row>
    <row r="31" spans="1:36" ht="13.5">
      <c r="A31" s="47"/>
      <c r="B31" s="9">
        <v>14</v>
      </c>
      <c r="C31" s="118"/>
      <c r="D31" s="114"/>
      <c r="E31" s="14"/>
      <c r="F31" s="14"/>
      <c r="G31" s="14"/>
      <c r="H31" s="14"/>
      <c r="I31" s="14"/>
      <c r="J31" s="14"/>
      <c r="K31" s="14"/>
      <c r="L31" s="60"/>
      <c r="M31" s="70">
        <f t="shared" si="0"/>
      </c>
      <c r="P31" s="77">
        <f t="shared" si="1"/>
        <v>0</v>
      </c>
      <c r="Q31" s="38">
        <f t="shared" si="2"/>
        <v>0</v>
      </c>
      <c r="R31" s="38">
        <f t="shared" si="3"/>
        <v>0</v>
      </c>
      <c r="S31" s="36"/>
      <c r="T31" s="38">
        <f t="shared" si="4"/>
        <v>0</v>
      </c>
      <c r="U31" s="38">
        <f t="shared" si="5"/>
        <v>0</v>
      </c>
      <c r="V31" s="39">
        <f t="shared" si="6"/>
      </c>
      <c r="W31" s="40"/>
      <c r="X31" s="39"/>
      <c r="Y31" s="38">
        <f t="shared" si="8"/>
      </c>
      <c r="Z31" s="38">
        <f t="shared" si="9"/>
      </c>
      <c r="AA31" s="38">
        <f t="shared" si="10"/>
      </c>
      <c r="AB31" s="38">
        <f t="shared" si="11"/>
      </c>
      <c r="AC31" s="38">
        <f t="shared" si="12"/>
      </c>
      <c r="AD31" s="38">
        <f t="shared" si="13"/>
      </c>
      <c r="AE31" s="38">
        <f t="shared" si="14"/>
      </c>
      <c r="AF31" s="39"/>
      <c r="AG31" s="2" t="s">
        <v>14</v>
      </c>
      <c r="AH31" s="10"/>
      <c r="AI31" s="18" t="s">
        <v>57</v>
      </c>
      <c r="AJ31" s="10"/>
    </row>
    <row r="32" spans="1:36" ht="13.5">
      <c r="A32" s="47"/>
      <c r="B32" s="9">
        <v>15</v>
      </c>
      <c r="C32" s="118"/>
      <c r="D32" s="114"/>
      <c r="E32" s="14"/>
      <c r="F32" s="14"/>
      <c r="G32" s="14"/>
      <c r="H32" s="14"/>
      <c r="I32" s="14"/>
      <c r="J32" s="14"/>
      <c r="K32" s="14"/>
      <c r="L32" s="60"/>
      <c r="M32" s="70">
        <f t="shared" si="0"/>
      </c>
      <c r="P32" s="77">
        <f t="shared" si="1"/>
        <v>0</v>
      </c>
      <c r="Q32" s="38">
        <f t="shared" si="2"/>
        <v>0</v>
      </c>
      <c r="R32" s="38">
        <f t="shared" si="3"/>
        <v>0</v>
      </c>
      <c r="S32" s="36"/>
      <c r="T32" s="38">
        <f t="shared" si="4"/>
        <v>0</v>
      </c>
      <c r="U32" s="38">
        <f t="shared" si="5"/>
        <v>0</v>
      </c>
      <c r="V32" s="39">
        <f t="shared" si="6"/>
      </c>
      <c r="W32" s="40"/>
      <c r="X32" s="39"/>
      <c r="Y32" s="38">
        <f t="shared" si="8"/>
      </c>
      <c r="Z32" s="38">
        <f t="shared" si="9"/>
      </c>
      <c r="AA32" s="38">
        <f t="shared" si="10"/>
      </c>
      <c r="AB32" s="38">
        <f t="shared" si="11"/>
      </c>
      <c r="AC32" s="38">
        <f t="shared" si="12"/>
      </c>
      <c r="AD32" s="38">
        <f t="shared" si="13"/>
      </c>
      <c r="AE32" s="38">
        <f t="shared" si="14"/>
      </c>
      <c r="AF32" s="39"/>
      <c r="AG32" s="2" t="s">
        <v>15</v>
      </c>
      <c r="AH32" s="10"/>
      <c r="AI32" s="62"/>
      <c r="AJ32" s="10"/>
    </row>
    <row r="33" spans="1:36" ht="13.5">
      <c r="A33" s="47"/>
      <c r="B33" s="9">
        <v>16</v>
      </c>
      <c r="C33" s="118"/>
      <c r="D33" s="114"/>
      <c r="E33" s="14"/>
      <c r="F33" s="14"/>
      <c r="G33" s="14"/>
      <c r="H33" s="14"/>
      <c r="I33" s="14"/>
      <c r="J33" s="14"/>
      <c r="K33" s="14"/>
      <c r="L33" s="60"/>
      <c r="M33" s="70">
        <f t="shared" si="0"/>
      </c>
      <c r="P33" s="77">
        <f t="shared" si="1"/>
        <v>0</v>
      </c>
      <c r="Q33" s="38">
        <f t="shared" si="2"/>
        <v>0</v>
      </c>
      <c r="R33" s="38">
        <f t="shared" si="3"/>
        <v>0</v>
      </c>
      <c r="S33" s="36"/>
      <c r="T33" s="38">
        <f t="shared" si="4"/>
        <v>0</v>
      </c>
      <c r="U33" s="38">
        <f t="shared" si="5"/>
        <v>0</v>
      </c>
      <c r="V33" s="39">
        <f t="shared" si="6"/>
      </c>
      <c r="W33" s="40"/>
      <c r="X33" s="39"/>
      <c r="Y33" s="38">
        <f t="shared" si="8"/>
      </c>
      <c r="Z33" s="38">
        <f t="shared" si="9"/>
      </c>
      <c r="AA33" s="38">
        <f t="shared" si="10"/>
      </c>
      <c r="AB33" s="38">
        <f t="shared" si="11"/>
      </c>
      <c r="AC33" s="38">
        <f t="shared" si="12"/>
      </c>
      <c r="AD33" s="38">
        <f t="shared" si="13"/>
      </c>
      <c r="AE33" s="38">
        <f t="shared" si="14"/>
      </c>
      <c r="AF33" s="39"/>
      <c r="AG33" s="2" t="s">
        <v>110</v>
      </c>
      <c r="AH33" s="10"/>
      <c r="AI33" s="62">
        <v>0</v>
      </c>
      <c r="AJ33" s="10"/>
    </row>
    <row r="34" spans="1:36" ht="14.25" thickBot="1">
      <c r="A34" s="47"/>
      <c r="B34" s="9">
        <v>17</v>
      </c>
      <c r="C34" s="118"/>
      <c r="D34" s="114"/>
      <c r="E34" s="14"/>
      <c r="F34" s="14"/>
      <c r="G34" s="14"/>
      <c r="H34" s="14"/>
      <c r="I34" s="14"/>
      <c r="J34" s="14"/>
      <c r="K34" s="14"/>
      <c r="L34" s="60"/>
      <c r="M34" s="70">
        <f t="shared" si="0"/>
      </c>
      <c r="P34" s="77">
        <f t="shared" si="1"/>
        <v>0</v>
      </c>
      <c r="Q34" s="38">
        <f t="shared" si="2"/>
        <v>0</v>
      </c>
      <c r="R34" s="38">
        <f t="shared" si="3"/>
        <v>0</v>
      </c>
      <c r="S34" s="36"/>
      <c r="T34" s="38">
        <f t="shared" si="4"/>
        <v>0</v>
      </c>
      <c r="U34" s="38">
        <f t="shared" si="5"/>
        <v>0</v>
      </c>
      <c r="V34" s="39">
        <f t="shared" si="6"/>
      </c>
      <c r="W34" s="40"/>
      <c r="X34" s="39"/>
      <c r="Y34" s="38">
        <f t="shared" si="8"/>
      </c>
      <c r="Z34" s="38">
        <f t="shared" si="9"/>
      </c>
      <c r="AA34" s="38">
        <f t="shared" si="10"/>
      </c>
      <c r="AB34" s="38">
        <f t="shared" si="11"/>
      </c>
      <c r="AC34" s="38">
        <f t="shared" si="12"/>
      </c>
      <c r="AD34" s="38">
        <f t="shared" si="13"/>
      </c>
      <c r="AE34" s="38">
        <f t="shared" si="14"/>
      </c>
      <c r="AF34" s="39"/>
      <c r="AG34" s="110" t="s">
        <v>55</v>
      </c>
      <c r="AH34" s="10"/>
      <c r="AI34" s="62">
        <v>1</v>
      </c>
      <c r="AJ34" s="10"/>
    </row>
    <row r="35" spans="1:36" ht="13.5">
      <c r="A35" s="47"/>
      <c r="B35" s="9">
        <v>18</v>
      </c>
      <c r="C35" s="118"/>
      <c r="D35" s="114"/>
      <c r="E35" s="14"/>
      <c r="F35" s="14"/>
      <c r="G35" s="14"/>
      <c r="H35" s="14"/>
      <c r="I35" s="14"/>
      <c r="J35" s="14"/>
      <c r="K35" s="14"/>
      <c r="L35" s="60"/>
      <c r="M35" s="70">
        <f t="shared" si="0"/>
      </c>
      <c r="P35" s="77">
        <f t="shared" si="1"/>
        <v>0</v>
      </c>
      <c r="Q35" s="38">
        <f t="shared" si="2"/>
        <v>0</v>
      </c>
      <c r="R35" s="38">
        <f t="shared" si="3"/>
        <v>0</v>
      </c>
      <c r="S35" s="36"/>
      <c r="T35" s="38">
        <f t="shared" si="4"/>
        <v>0</v>
      </c>
      <c r="U35" s="38">
        <f t="shared" si="5"/>
        <v>0</v>
      </c>
      <c r="V35" s="39">
        <f t="shared" si="6"/>
      </c>
      <c r="W35" s="40"/>
      <c r="X35" s="39"/>
      <c r="Y35" s="38">
        <f t="shared" si="8"/>
      </c>
      <c r="Z35" s="38">
        <f t="shared" si="9"/>
      </c>
      <c r="AA35" s="38">
        <f t="shared" si="10"/>
      </c>
      <c r="AB35" s="38">
        <f t="shared" si="11"/>
      </c>
      <c r="AC35" s="38">
        <f t="shared" si="12"/>
      </c>
      <c r="AD35" s="38">
        <f t="shared" si="13"/>
      </c>
      <c r="AE35" s="38">
        <f t="shared" si="14"/>
      </c>
      <c r="AF35" s="39"/>
      <c r="AG35" s="2" t="s">
        <v>23</v>
      </c>
      <c r="AH35" s="10"/>
      <c r="AI35" s="62">
        <v>2</v>
      </c>
      <c r="AJ35" s="10"/>
    </row>
    <row r="36" spans="1:36" ht="13.5">
      <c r="A36" s="47"/>
      <c r="B36" s="9">
        <v>19</v>
      </c>
      <c r="C36" s="118"/>
      <c r="D36" s="114"/>
      <c r="E36" s="14"/>
      <c r="F36" s="14"/>
      <c r="G36" s="14"/>
      <c r="H36" s="14"/>
      <c r="I36" s="14"/>
      <c r="J36" s="14"/>
      <c r="K36" s="14"/>
      <c r="L36" s="60"/>
      <c r="M36" s="70">
        <f t="shared" si="0"/>
      </c>
      <c r="P36" s="77">
        <f t="shared" si="1"/>
        <v>0</v>
      </c>
      <c r="Q36" s="38">
        <f t="shared" si="2"/>
        <v>0</v>
      </c>
      <c r="R36" s="38">
        <f t="shared" si="3"/>
        <v>0</v>
      </c>
      <c r="S36" s="36"/>
      <c r="T36" s="38">
        <f t="shared" si="4"/>
        <v>0</v>
      </c>
      <c r="U36" s="38">
        <f t="shared" si="5"/>
        <v>0</v>
      </c>
      <c r="V36" s="39">
        <f t="shared" si="6"/>
      </c>
      <c r="W36" s="40"/>
      <c r="X36" s="39"/>
      <c r="Y36" s="38">
        <f t="shared" si="8"/>
      </c>
      <c r="Z36" s="38">
        <f t="shared" si="9"/>
      </c>
      <c r="AA36" s="38">
        <f t="shared" si="10"/>
      </c>
      <c r="AB36" s="38">
        <f t="shared" si="11"/>
      </c>
      <c r="AC36" s="38">
        <f t="shared" si="12"/>
      </c>
      <c r="AD36" s="38">
        <f t="shared" si="13"/>
      </c>
      <c r="AE36" s="38">
        <f t="shared" si="14"/>
      </c>
      <c r="AF36" s="39"/>
      <c r="AG36" s="8" t="s">
        <v>21</v>
      </c>
      <c r="AH36" s="10"/>
      <c r="AI36" s="62">
        <v>3</v>
      </c>
      <c r="AJ36" s="10"/>
    </row>
    <row r="37" spans="1:36" ht="13.5">
      <c r="A37" s="47"/>
      <c r="B37" s="9">
        <v>20</v>
      </c>
      <c r="C37" s="118"/>
      <c r="D37" s="114"/>
      <c r="E37" s="14"/>
      <c r="F37" s="14"/>
      <c r="G37" s="14"/>
      <c r="H37" s="14"/>
      <c r="I37" s="14"/>
      <c r="J37" s="14"/>
      <c r="K37" s="14"/>
      <c r="L37" s="60"/>
      <c r="M37" s="70">
        <f t="shared" si="0"/>
      </c>
      <c r="P37" s="77">
        <f t="shared" si="1"/>
        <v>0</v>
      </c>
      <c r="Q37" s="38">
        <f t="shared" si="2"/>
        <v>0</v>
      </c>
      <c r="R37" s="38">
        <f t="shared" si="3"/>
        <v>0</v>
      </c>
      <c r="S37" s="36"/>
      <c r="T37" s="38">
        <f t="shared" si="4"/>
        <v>0</v>
      </c>
      <c r="U37" s="38">
        <f t="shared" si="5"/>
        <v>0</v>
      </c>
      <c r="V37" s="39">
        <f t="shared" si="6"/>
      </c>
      <c r="W37" s="40"/>
      <c r="X37" s="39"/>
      <c r="Y37" s="38">
        <f t="shared" si="8"/>
      </c>
      <c r="Z37" s="38">
        <f t="shared" si="9"/>
      </c>
      <c r="AA37" s="38">
        <f t="shared" si="10"/>
      </c>
      <c r="AB37" s="38">
        <f t="shared" si="11"/>
      </c>
      <c r="AC37" s="38">
        <f t="shared" si="12"/>
      </c>
      <c r="AD37" s="38">
        <f t="shared" si="13"/>
      </c>
      <c r="AE37" s="38">
        <f t="shared" si="14"/>
      </c>
      <c r="AF37" s="39"/>
      <c r="AG37" s="2" t="s">
        <v>22</v>
      </c>
      <c r="AH37" s="10"/>
      <c r="AI37" s="62">
        <v>4</v>
      </c>
      <c r="AJ37" s="10"/>
    </row>
    <row r="38" spans="1:36" ht="13.5">
      <c r="A38" s="47"/>
      <c r="B38" s="9">
        <v>21</v>
      </c>
      <c r="C38" s="118"/>
      <c r="D38" s="114"/>
      <c r="E38" s="14"/>
      <c r="F38" s="14"/>
      <c r="G38" s="14"/>
      <c r="H38" s="14"/>
      <c r="I38" s="14"/>
      <c r="J38" s="14"/>
      <c r="K38" s="14"/>
      <c r="L38" s="60"/>
      <c r="M38" s="70">
        <f t="shared" si="0"/>
      </c>
      <c r="P38" s="77">
        <f t="shared" si="1"/>
        <v>0</v>
      </c>
      <c r="Q38" s="38">
        <f t="shared" si="2"/>
        <v>0</v>
      </c>
      <c r="R38" s="38">
        <f t="shared" si="3"/>
        <v>0</v>
      </c>
      <c r="S38" s="36"/>
      <c r="T38" s="38">
        <f t="shared" si="4"/>
        <v>0</v>
      </c>
      <c r="U38" s="38">
        <f t="shared" si="5"/>
        <v>0</v>
      </c>
      <c r="V38" s="39">
        <f t="shared" si="6"/>
      </c>
      <c r="W38" s="40"/>
      <c r="X38" s="39"/>
      <c r="Y38" s="38">
        <f t="shared" si="8"/>
      </c>
      <c r="Z38" s="38">
        <f t="shared" si="9"/>
      </c>
      <c r="AA38" s="38">
        <f t="shared" si="10"/>
      </c>
      <c r="AB38" s="38">
        <f t="shared" si="11"/>
      </c>
      <c r="AC38" s="38">
        <f t="shared" si="12"/>
      </c>
      <c r="AD38" s="38">
        <f t="shared" si="13"/>
      </c>
      <c r="AE38" s="38">
        <f t="shared" si="14"/>
      </c>
      <c r="AF38" s="39"/>
      <c r="AG38" s="109" t="s">
        <v>107</v>
      </c>
      <c r="AH38" s="10"/>
      <c r="AI38" s="62">
        <v>5</v>
      </c>
      <c r="AJ38" s="10"/>
    </row>
    <row r="39" spans="1:36" ht="13.5">
      <c r="A39" s="47"/>
      <c r="B39" s="9">
        <v>22</v>
      </c>
      <c r="C39" s="118"/>
      <c r="D39" s="114"/>
      <c r="E39" s="14"/>
      <c r="F39" s="14"/>
      <c r="G39" s="14"/>
      <c r="H39" s="14"/>
      <c r="I39" s="14"/>
      <c r="J39" s="14"/>
      <c r="K39" s="14"/>
      <c r="L39" s="60"/>
      <c r="M39" s="70">
        <f t="shared" si="0"/>
      </c>
      <c r="P39" s="77">
        <f t="shared" si="1"/>
        <v>0</v>
      </c>
      <c r="Q39" s="38">
        <f t="shared" si="2"/>
        <v>0</v>
      </c>
      <c r="R39" s="38">
        <f t="shared" si="3"/>
        <v>0</v>
      </c>
      <c r="S39" s="36"/>
      <c r="T39" s="38">
        <f t="shared" si="4"/>
        <v>0</v>
      </c>
      <c r="U39" s="38">
        <f t="shared" si="5"/>
        <v>0</v>
      </c>
      <c r="V39" s="39">
        <f t="shared" si="6"/>
      </c>
      <c r="W39" s="40"/>
      <c r="X39" s="39"/>
      <c r="Y39" s="38">
        <f t="shared" si="8"/>
      </c>
      <c r="Z39" s="38">
        <f t="shared" si="9"/>
      </c>
      <c r="AA39" s="38">
        <f t="shared" si="10"/>
      </c>
      <c r="AB39" s="38">
        <f t="shared" si="11"/>
      </c>
      <c r="AC39" s="38">
        <f t="shared" si="12"/>
      </c>
      <c r="AD39" s="38">
        <f t="shared" si="13"/>
      </c>
      <c r="AE39" s="38">
        <f t="shared" si="14"/>
      </c>
      <c r="AF39" s="39"/>
      <c r="AG39" s="6" t="s">
        <v>24</v>
      </c>
      <c r="AH39" s="10"/>
      <c r="AI39" s="62">
        <v>6</v>
      </c>
      <c r="AJ39" s="10"/>
    </row>
    <row r="40" spans="1:36" ht="13.5">
      <c r="A40" s="47"/>
      <c r="B40" s="9">
        <v>23</v>
      </c>
      <c r="C40" s="118"/>
      <c r="D40" s="114"/>
      <c r="E40" s="14"/>
      <c r="F40" s="14"/>
      <c r="G40" s="14"/>
      <c r="H40" s="14"/>
      <c r="I40" s="14"/>
      <c r="J40" s="14"/>
      <c r="K40" s="14"/>
      <c r="L40" s="60"/>
      <c r="M40" s="70">
        <f t="shared" si="0"/>
      </c>
      <c r="P40" s="77">
        <f t="shared" si="1"/>
        <v>0</v>
      </c>
      <c r="Q40" s="38">
        <f t="shared" si="2"/>
        <v>0</v>
      </c>
      <c r="R40" s="38">
        <f t="shared" si="3"/>
        <v>0</v>
      </c>
      <c r="S40" s="36"/>
      <c r="T40" s="38">
        <f t="shared" si="4"/>
        <v>0</v>
      </c>
      <c r="U40" s="38">
        <f t="shared" si="5"/>
        <v>0</v>
      </c>
      <c r="V40" s="39">
        <f t="shared" si="6"/>
      </c>
      <c r="W40" s="40"/>
      <c r="X40" s="39"/>
      <c r="Y40" s="38">
        <f t="shared" si="8"/>
      </c>
      <c r="Z40" s="38">
        <f t="shared" si="9"/>
      </c>
      <c r="AA40" s="38">
        <f t="shared" si="10"/>
      </c>
      <c r="AB40" s="38">
        <f t="shared" si="11"/>
      </c>
      <c r="AC40" s="38">
        <f t="shared" si="12"/>
      </c>
      <c r="AD40" s="38">
        <f t="shared" si="13"/>
      </c>
      <c r="AE40" s="38">
        <f t="shared" si="14"/>
      </c>
      <c r="AF40" s="39"/>
      <c r="AG40" s="5" t="s">
        <v>36</v>
      </c>
      <c r="AH40" s="10"/>
      <c r="AI40" s="62">
        <v>7</v>
      </c>
      <c r="AJ40" s="10"/>
    </row>
    <row r="41" spans="1:36" ht="13.5">
      <c r="A41" s="47"/>
      <c r="B41" s="9">
        <v>24</v>
      </c>
      <c r="C41" s="118"/>
      <c r="D41" s="114"/>
      <c r="E41" s="14"/>
      <c r="F41" s="14"/>
      <c r="G41" s="14"/>
      <c r="H41" s="14"/>
      <c r="I41" s="14"/>
      <c r="J41" s="14"/>
      <c r="K41" s="14"/>
      <c r="L41" s="60"/>
      <c r="M41" s="70">
        <f t="shared" si="0"/>
      </c>
      <c r="P41" s="77">
        <f t="shared" si="1"/>
        <v>0</v>
      </c>
      <c r="Q41" s="38">
        <f t="shared" si="2"/>
        <v>0</v>
      </c>
      <c r="R41" s="38">
        <f t="shared" si="3"/>
        <v>0</v>
      </c>
      <c r="S41" s="36"/>
      <c r="T41" s="38">
        <f t="shared" si="4"/>
        <v>0</v>
      </c>
      <c r="U41" s="38">
        <f t="shared" si="5"/>
        <v>0</v>
      </c>
      <c r="V41" s="39">
        <f t="shared" si="6"/>
      </c>
      <c r="W41" s="40"/>
      <c r="X41" s="39"/>
      <c r="Y41" s="38">
        <f t="shared" si="8"/>
      </c>
      <c r="Z41" s="38">
        <f t="shared" si="9"/>
      </c>
      <c r="AA41" s="38">
        <f t="shared" si="10"/>
      </c>
      <c r="AB41" s="38">
        <f t="shared" si="11"/>
      </c>
      <c r="AC41" s="38">
        <f t="shared" si="12"/>
      </c>
      <c r="AD41" s="38">
        <f t="shared" si="13"/>
      </c>
      <c r="AE41" s="38">
        <f t="shared" si="14"/>
      </c>
      <c r="AF41" s="39"/>
      <c r="AG41" s="109" t="s">
        <v>92</v>
      </c>
      <c r="AH41" s="10"/>
      <c r="AI41" s="62">
        <v>8</v>
      </c>
      <c r="AJ41" s="10"/>
    </row>
    <row r="42" spans="1:36" ht="13.5">
      <c r="A42" s="47"/>
      <c r="B42" s="9">
        <v>25</v>
      </c>
      <c r="C42" s="118"/>
      <c r="D42" s="114"/>
      <c r="E42" s="14"/>
      <c r="F42" s="14"/>
      <c r="G42" s="14"/>
      <c r="H42" s="14"/>
      <c r="I42" s="14"/>
      <c r="J42" s="14"/>
      <c r="K42" s="14"/>
      <c r="L42" s="60"/>
      <c r="M42" s="70">
        <f t="shared" si="0"/>
      </c>
      <c r="P42" s="77">
        <f t="shared" si="1"/>
        <v>0</v>
      </c>
      <c r="Q42" s="38">
        <f t="shared" si="2"/>
        <v>0</v>
      </c>
      <c r="R42" s="38">
        <f t="shared" si="3"/>
        <v>0</v>
      </c>
      <c r="S42" s="36"/>
      <c r="T42" s="38">
        <f t="shared" si="4"/>
        <v>0</v>
      </c>
      <c r="U42" s="38">
        <f t="shared" si="5"/>
        <v>0</v>
      </c>
      <c r="V42" s="39">
        <f t="shared" si="6"/>
      </c>
      <c r="W42" s="40"/>
      <c r="X42" s="39"/>
      <c r="Y42" s="38">
        <f t="shared" si="8"/>
      </c>
      <c r="Z42" s="38">
        <f t="shared" si="9"/>
      </c>
      <c r="AA42" s="38">
        <f t="shared" si="10"/>
      </c>
      <c r="AB42" s="38">
        <f t="shared" si="11"/>
      </c>
      <c r="AC42" s="38">
        <f t="shared" si="12"/>
      </c>
      <c r="AD42" s="38">
        <f t="shared" si="13"/>
      </c>
      <c r="AE42" s="38">
        <f t="shared" si="14"/>
      </c>
      <c r="AF42" s="39"/>
      <c r="AG42" s="109" t="s">
        <v>91</v>
      </c>
      <c r="AH42" s="10"/>
      <c r="AI42" s="62">
        <v>9</v>
      </c>
      <c r="AJ42" s="10"/>
    </row>
    <row r="43" spans="1:36" ht="13.5">
      <c r="A43" s="47"/>
      <c r="B43" s="9">
        <v>26</v>
      </c>
      <c r="C43" s="118"/>
      <c r="D43" s="114"/>
      <c r="E43" s="14"/>
      <c r="F43" s="14"/>
      <c r="G43" s="14"/>
      <c r="H43" s="14"/>
      <c r="I43" s="14"/>
      <c r="J43" s="14"/>
      <c r="K43" s="14"/>
      <c r="L43" s="60"/>
      <c r="M43" s="70">
        <f t="shared" si="0"/>
      </c>
      <c r="P43" s="77">
        <f t="shared" si="1"/>
        <v>0</v>
      </c>
      <c r="Q43" s="38">
        <f t="shared" si="2"/>
        <v>0</v>
      </c>
      <c r="R43" s="38">
        <f t="shared" si="3"/>
        <v>0</v>
      </c>
      <c r="S43" s="36"/>
      <c r="T43" s="38">
        <f t="shared" si="4"/>
        <v>0</v>
      </c>
      <c r="U43" s="38">
        <f t="shared" si="5"/>
        <v>0</v>
      </c>
      <c r="V43" s="39">
        <f t="shared" si="6"/>
      </c>
      <c r="W43" s="40"/>
      <c r="X43" s="39"/>
      <c r="Y43" s="38">
        <f t="shared" si="8"/>
      </c>
      <c r="Z43" s="38">
        <f t="shared" si="9"/>
      </c>
      <c r="AA43" s="38">
        <f t="shared" si="10"/>
      </c>
      <c r="AB43" s="38">
        <f t="shared" si="11"/>
      </c>
      <c r="AC43" s="38">
        <f t="shared" si="12"/>
      </c>
      <c r="AD43" s="38">
        <f t="shared" si="13"/>
      </c>
      <c r="AE43" s="38">
        <f t="shared" si="14"/>
      </c>
      <c r="AF43" s="39"/>
      <c r="AG43" s="109" t="s">
        <v>45</v>
      </c>
      <c r="AH43" s="10"/>
      <c r="AI43" s="62">
        <v>10</v>
      </c>
      <c r="AJ43" s="10"/>
    </row>
    <row r="44" spans="1:36" ht="13.5">
      <c r="A44" s="47"/>
      <c r="B44" s="9">
        <v>27</v>
      </c>
      <c r="C44" s="118"/>
      <c r="D44" s="114"/>
      <c r="E44" s="14"/>
      <c r="F44" s="14"/>
      <c r="G44" s="14"/>
      <c r="H44" s="14"/>
      <c r="I44" s="14"/>
      <c r="J44" s="14"/>
      <c r="K44" s="14"/>
      <c r="L44" s="60"/>
      <c r="M44" s="70">
        <f t="shared" si="0"/>
      </c>
      <c r="P44" s="77">
        <f t="shared" si="1"/>
        <v>0</v>
      </c>
      <c r="Q44" s="38">
        <f t="shared" si="2"/>
        <v>0</v>
      </c>
      <c r="R44" s="38">
        <f t="shared" si="3"/>
        <v>0</v>
      </c>
      <c r="S44" s="36"/>
      <c r="T44" s="38">
        <f t="shared" si="4"/>
        <v>0</v>
      </c>
      <c r="U44" s="38">
        <f t="shared" si="5"/>
        <v>0</v>
      </c>
      <c r="V44" s="39">
        <f t="shared" si="6"/>
      </c>
      <c r="W44" s="40"/>
      <c r="X44" s="39"/>
      <c r="Y44" s="38">
        <f t="shared" si="8"/>
      </c>
      <c r="Z44" s="38">
        <f t="shared" si="9"/>
      </c>
      <c r="AA44" s="38">
        <f t="shared" si="10"/>
      </c>
      <c r="AB44" s="38">
        <f t="shared" si="11"/>
      </c>
      <c r="AC44" s="38">
        <f t="shared" si="12"/>
      </c>
      <c r="AD44" s="38">
        <f t="shared" si="13"/>
      </c>
      <c r="AE44" s="38">
        <f t="shared" si="14"/>
      </c>
      <c r="AF44" s="39"/>
      <c r="AG44" s="5" t="s">
        <v>46</v>
      </c>
      <c r="AH44" s="10"/>
      <c r="AI44" s="62">
        <v>11</v>
      </c>
      <c r="AJ44" s="10"/>
    </row>
    <row r="45" spans="1:36" ht="13.5">
      <c r="A45" s="47"/>
      <c r="B45" s="9">
        <v>28</v>
      </c>
      <c r="C45" s="118"/>
      <c r="D45" s="114"/>
      <c r="E45" s="14"/>
      <c r="F45" s="14"/>
      <c r="G45" s="14"/>
      <c r="H45" s="14"/>
      <c r="I45" s="14"/>
      <c r="J45" s="14"/>
      <c r="K45" s="14"/>
      <c r="L45" s="60"/>
      <c r="M45" s="70">
        <f t="shared" si="0"/>
      </c>
      <c r="P45" s="77">
        <f t="shared" si="1"/>
        <v>0</v>
      </c>
      <c r="Q45" s="38">
        <f t="shared" si="2"/>
        <v>0</v>
      </c>
      <c r="R45" s="38">
        <f t="shared" si="3"/>
        <v>0</v>
      </c>
      <c r="S45" s="36"/>
      <c r="T45" s="38">
        <f t="shared" si="4"/>
        <v>0</v>
      </c>
      <c r="U45" s="38">
        <f t="shared" si="5"/>
        <v>0</v>
      </c>
      <c r="V45" s="39">
        <f t="shared" si="6"/>
      </c>
      <c r="W45" s="40"/>
      <c r="X45" s="39"/>
      <c r="Y45" s="38">
        <f t="shared" si="8"/>
      </c>
      <c r="Z45" s="38">
        <f t="shared" si="9"/>
      </c>
      <c r="AA45" s="38">
        <f t="shared" si="10"/>
      </c>
      <c r="AB45" s="38">
        <f t="shared" si="11"/>
      </c>
      <c r="AC45" s="38">
        <f t="shared" si="12"/>
      </c>
      <c r="AD45" s="38">
        <f t="shared" si="13"/>
      </c>
      <c r="AE45" s="38">
        <f t="shared" si="14"/>
      </c>
      <c r="AF45" s="39"/>
      <c r="AG45" s="5" t="s">
        <v>109</v>
      </c>
      <c r="AH45" s="10"/>
      <c r="AI45" s="62">
        <v>12</v>
      </c>
      <c r="AJ45" s="10"/>
    </row>
    <row r="46" spans="1:36" ht="14.25" thickBot="1">
      <c r="A46" s="47"/>
      <c r="B46" s="9">
        <v>29</v>
      </c>
      <c r="C46" s="118"/>
      <c r="D46" s="114"/>
      <c r="E46" s="14"/>
      <c r="F46" s="14"/>
      <c r="G46" s="14"/>
      <c r="H46" s="14"/>
      <c r="I46" s="14"/>
      <c r="J46" s="14"/>
      <c r="K46" s="14"/>
      <c r="L46" s="60"/>
      <c r="M46" s="70">
        <f t="shared" si="0"/>
      </c>
      <c r="P46" s="77">
        <f t="shared" si="1"/>
        <v>0</v>
      </c>
      <c r="Q46" s="38">
        <f t="shared" si="2"/>
        <v>0</v>
      </c>
      <c r="R46" s="38">
        <f t="shared" si="3"/>
        <v>0</v>
      </c>
      <c r="S46" s="36"/>
      <c r="T46" s="38">
        <f t="shared" si="4"/>
        <v>0</v>
      </c>
      <c r="U46" s="38">
        <f t="shared" si="5"/>
        <v>0</v>
      </c>
      <c r="V46" s="39">
        <f t="shared" si="6"/>
      </c>
      <c r="W46" s="40"/>
      <c r="X46" s="39"/>
      <c r="Y46" s="38">
        <f t="shared" si="8"/>
      </c>
      <c r="Z46" s="38">
        <f t="shared" si="9"/>
      </c>
      <c r="AA46" s="38">
        <f t="shared" si="10"/>
      </c>
      <c r="AB46" s="38">
        <f t="shared" si="11"/>
      </c>
      <c r="AC46" s="38">
        <f t="shared" si="12"/>
      </c>
      <c r="AD46" s="38">
        <f t="shared" si="13"/>
      </c>
      <c r="AE46" s="38">
        <f t="shared" si="14"/>
      </c>
      <c r="AF46" s="39"/>
      <c r="AG46" s="126" t="s">
        <v>55</v>
      </c>
      <c r="AH46" s="10"/>
      <c r="AI46" s="62">
        <v>13</v>
      </c>
      <c r="AJ46" s="10"/>
    </row>
    <row r="47" spans="1:36" ht="13.5">
      <c r="A47" s="47"/>
      <c r="B47" s="9">
        <v>30</v>
      </c>
      <c r="C47" s="118"/>
      <c r="D47" s="114"/>
      <c r="E47" s="14"/>
      <c r="F47" s="14"/>
      <c r="G47" s="14"/>
      <c r="H47" s="14"/>
      <c r="I47" s="14"/>
      <c r="J47" s="14"/>
      <c r="K47" s="14"/>
      <c r="L47" s="60"/>
      <c r="M47" s="70">
        <f t="shared" si="0"/>
      </c>
      <c r="P47" s="77">
        <f t="shared" si="1"/>
        <v>0</v>
      </c>
      <c r="Q47" s="38">
        <f t="shared" si="2"/>
        <v>0</v>
      </c>
      <c r="R47" s="38">
        <f t="shared" si="3"/>
        <v>0</v>
      </c>
      <c r="S47" s="36"/>
      <c r="T47" s="38">
        <f t="shared" si="4"/>
        <v>0</v>
      </c>
      <c r="U47" s="38">
        <f t="shared" si="5"/>
        <v>0</v>
      </c>
      <c r="V47" s="39">
        <f t="shared" si="6"/>
      </c>
      <c r="W47" s="40"/>
      <c r="X47" s="39"/>
      <c r="Y47" s="38">
        <f t="shared" si="8"/>
      </c>
      <c r="Z47" s="38">
        <f t="shared" si="9"/>
      </c>
      <c r="AA47" s="38">
        <f t="shared" si="10"/>
      </c>
      <c r="AB47" s="38">
        <f t="shared" si="11"/>
      </c>
      <c r="AC47" s="38">
        <f t="shared" si="12"/>
      </c>
      <c r="AD47" s="38">
        <f t="shared" si="13"/>
      </c>
      <c r="AE47" s="38">
        <f t="shared" si="14"/>
      </c>
      <c r="AF47" s="39"/>
      <c r="AG47" s="1" t="s">
        <v>27</v>
      </c>
      <c r="AH47" s="10"/>
      <c r="AI47" s="62">
        <v>14</v>
      </c>
      <c r="AJ47" s="10"/>
    </row>
    <row r="48" spans="1:36" ht="14.25" thickBot="1">
      <c r="A48" s="47"/>
      <c r="B48" s="9">
        <v>31</v>
      </c>
      <c r="C48" s="118"/>
      <c r="D48" s="114"/>
      <c r="E48" s="14"/>
      <c r="F48" s="14"/>
      <c r="G48" s="14"/>
      <c r="H48" s="14"/>
      <c r="I48" s="14"/>
      <c r="J48" s="14"/>
      <c r="K48" s="14"/>
      <c r="L48" s="60"/>
      <c r="M48" s="70">
        <f t="shared" si="0"/>
      </c>
      <c r="P48" s="77">
        <f t="shared" si="1"/>
        <v>0</v>
      </c>
      <c r="Q48" s="38">
        <f t="shared" si="2"/>
        <v>0</v>
      </c>
      <c r="R48" s="38">
        <f t="shared" si="3"/>
        <v>0</v>
      </c>
      <c r="S48" s="36"/>
      <c r="T48" s="38">
        <f t="shared" si="4"/>
        <v>0</v>
      </c>
      <c r="U48" s="38">
        <f t="shared" si="5"/>
        <v>0</v>
      </c>
      <c r="V48" s="39">
        <f t="shared" si="6"/>
      </c>
      <c r="W48" s="40"/>
      <c r="X48" s="39"/>
      <c r="Y48" s="38">
        <f t="shared" si="8"/>
      </c>
      <c r="Z48" s="38">
        <f t="shared" si="9"/>
      </c>
      <c r="AA48" s="38">
        <f t="shared" si="10"/>
      </c>
      <c r="AB48" s="38">
        <f t="shared" si="11"/>
      </c>
      <c r="AC48" s="38">
        <f t="shared" si="12"/>
      </c>
      <c r="AD48" s="38">
        <f t="shared" si="13"/>
      </c>
      <c r="AE48" s="38">
        <f t="shared" si="14"/>
      </c>
      <c r="AF48" s="39"/>
      <c r="AG48" s="2" t="s">
        <v>28</v>
      </c>
      <c r="AH48" s="10"/>
      <c r="AI48" s="63">
        <v>15</v>
      </c>
      <c r="AJ48" s="10"/>
    </row>
    <row r="49" spans="1:36" ht="14.25" thickBot="1">
      <c r="A49" s="47"/>
      <c r="B49" s="9">
        <v>32</v>
      </c>
      <c r="C49" s="118"/>
      <c r="D49" s="114"/>
      <c r="E49" s="14"/>
      <c r="F49" s="14"/>
      <c r="G49" s="14"/>
      <c r="H49" s="14"/>
      <c r="I49" s="14"/>
      <c r="J49" s="14"/>
      <c r="K49" s="14"/>
      <c r="L49" s="60"/>
      <c r="M49" s="70">
        <f t="shared" si="0"/>
      </c>
      <c r="P49" s="77">
        <f t="shared" si="1"/>
        <v>0</v>
      </c>
      <c r="Q49" s="38">
        <f t="shared" si="2"/>
        <v>0</v>
      </c>
      <c r="R49" s="38">
        <f t="shared" si="3"/>
        <v>0</v>
      </c>
      <c r="S49" s="36"/>
      <c r="T49" s="38">
        <f t="shared" si="4"/>
        <v>0</v>
      </c>
      <c r="U49" s="38">
        <f t="shared" si="5"/>
        <v>0</v>
      </c>
      <c r="V49" s="39">
        <f t="shared" si="6"/>
      </c>
      <c r="W49" s="40"/>
      <c r="X49" s="39"/>
      <c r="Y49" s="38">
        <f t="shared" si="8"/>
      </c>
      <c r="Z49" s="38">
        <f t="shared" si="9"/>
      </c>
      <c r="AA49" s="38">
        <f t="shared" si="10"/>
      </c>
      <c r="AB49" s="38">
        <f t="shared" si="11"/>
      </c>
      <c r="AC49" s="38">
        <f t="shared" si="12"/>
      </c>
      <c r="AD49" s="38">
        <f t="shared" si="13"/>
      </c>
      <c r="AE49" s="38">
        <f t="shared" si="14"/>
      </c>
      <c r="AF49" s="39"/>
      <c r="AG49" s="2" t="s">
        <v>29</v>
      </c>
      <c r="AH49" s="10"/>
      <c r="AI49" s="10"/>
      <c r="AJ49" s="10"/>
    </row>
    <row r="50" spans="1:36" ht="13.5">
      <c r="A50" s="47"/>
      <c r="B50" s="9">
        <v>33</v>
      </c>
      <c r="C50" s="118"/>
      <c r="D50" s="114"/>
      <c r="E50" s="14"/>
      <c r="F50" s="14"/>
      <c r="G50" s="14"/>
      <c r="H50" s="14"/>
      <c r="I50" s="14"/>
      <c r="J50" s="14"/>
      <c r="K50" s="14"/>
      <c r="L50" s="60"/>
      <c r="M50" s="70">
        <f t="shared" si="0"/>
      </c>
      <c r="P50" s="77">
        <f t="shared" si="1"/>
        <v>0</v>
      </c>
      <c r="Q50" s="38">
        <f t="shared" si="2"/>
        <v>0</v>
      </c>
      <c r="R50" s="38">
        <f t="shared" si="3"/>
        <v>0</v>
      </c>
      <c r="S50" s="36"/>
      <c r="T50" s="38">
        <f t="shared" si="4"/>
        <v>0</v>
      </c>
      <c r="U50" s="38">
        <f t="shared" si="5"/>
        <v>0</v>
      </c>
      <c r="V50" s="39">
        <f t="shared" si="6"/>
      </c>
      <c r="W50" s="40"/>
      <c r="X50" s="39"/>
      <c r="Y50" s="38">
        <f t="shared" si="8"/>
      </c>
      <c r="Z50" s="38">
        <f t="shared" si="9"/>
      </c>
      <c r="AA50" s="38">
        <f t="shared" si="10"/>
      </c>
      <c r="AB50" s="38">
        <f t="shared" si="11"/>
      </c>
      <c r="AC50" s="38">
        <f t="shared" si="12"/>
      </c>
      <c r="AD50" s="38">
        <f t="shared" si="13"/>
      </c>
      <c r="AE50" s="38">
        <f t="shared" si="14"/>
      </c>
      <c r="AF50" s="39"/>
      <c r="AG50" s="2" t="s">
        <v>31</v>
      </c>
      <c r="AH50" s="10"/>
      <c r="AI50" s="18" t="s">
        <v>106</v>
      </c>
      <c r="AJ50" s="10"/>
    </row>
    <row r="51" spans="1:36" ht="13.5">
      <c r="A51" s="47"/>
      <c r="B51" s="9">
        <v>34</v>
      </c>
      <c r="C51" s="118"/>
      <c r="D51" s="114"/>
      <c r="E51" s="14"/>
      <c r="F51" s="14"/>
      <c r="G51" s="14"/>
      <c r="H51" s="14"/>
      <c r="I51" s="14"/>
      <c r="J51" s="14"/>
      <c r="K51" s="14"/>
      <c r="L51" s="60"/>
      <c r="M51" s="70">
        <f t="shared" si="0"/>
      </c>
      <c r="P51" s="77">
        <f t="shared" si="1"/>
        <v>0</v>
      </c>
      <c r="Q51" s="38">
        <f t="shared" si="2"/>
        <v>0</v>
      </c>
      <c r="R51" s="38">
        <f t="shared" si="3"/>
        <v>0</v>
      </c>
      <c r="S51" s="36"/>
      <c r="T51" s="38">
        <f t="shared" si="4"/>
        <v>0</v>
      </c>
      <c r="U51" s="38">
        <f t="shared" si="5"/>
        <v>0</v>
      </c>
      <c r="V51" s="39">
        <f t="shared" si="6"/>
      </c>
      <c r="W51" s="40"/>
      <c r="X51" s="39"/>
      <c r="Y51" s="38">
        <f t="shared" si="8"/>
      </c>
      <c r="Z51" s="38">
        <f t="shared" si="9"/>
      </c>
      <c r="AA51" s="38">
        <f t="shared" si="10"/>
      </c>
      <c r="AB51" s="38">
        <f t="shared" si="11"/>
      </c>
      <c r="AC51" s="38">
        <f t="shared" si="12"/>
      </c>
      <c r="AD51" s="38">
        <f t="shared" si="13"/>
      </c>
      <c r="AE51" s="38">
        <f t="shared" si="14"/>
      </c>
      <c r="AF51" s="39"/>
      <c r="AG51" s="2" t="s">
        <v>32</v>
      </c>
      <c r="AH51" s="10"/>
      <c r="AI51" s="123" t="s">
        <v>105</v>
      </c>
      <c r="AJ51" s="10"/>
    </row>
    <row r="52" spans="1:36" ht="14.25" thickBot="1">
      <c r="A52" s="47"/>
      <c r="B52" s="12">
        <v>35</v>
      </c>
      <c r="C52" s="119"/>
      <c r="D52" s="116"/>
      <c r="E52" s="15"/>
      <c r="F52" s="15"/>
      <c r="G52" s="15"/>
      <c r="H52" s="15"/>
      <c r="I52" s="15"/>
      <c r="J52" s="15"/>
      <c r="K52" s="15"/>
      <c r="L52" s="61"/>
      <c r="M52" s="70">
        <f t="shared" si="0"/>
      </c>
      <c r="P52" s="77">
        <f t="shared" si="1"/>
        <v>0</v>
      </c>
      <c r="Q52" s="38">
        <f t="shared" si="2"/>
        <v>0</v>
      </c>
      <c r="R52" s="38">
        <f t="shared" si="3"/>
        <v>0</v>
      </c>
      <c r="S52" s="36"/>
      <c r="T52" s="38">
        <f t="shared" si="4"/>
        <v>0</v>
      </c>
      <c r="U52" s="38">
        <f t="shared" si="5"/>
        <v>0</v>
      </c>
      <c r="V52" s="39">
        <f t="shared" si="6"/>
      </c>
      <c r="W52" s="40"/>
      <c r="X52" s="39"/>
      <c r="Y52" s="38">
        <f t="shared" si="8"/>
      </c>
      <c r="Z52" s="38">
        <f t="shared" si="9"/>
      </c>
      <c r="AA52" s="38">
        <f t="shared" si="10"/>
      </c>
      <c r="AB52" s="38">
        <f t="shared" si="11"/>
      </c>
      <c r="AC52" s="38">
        <f t="shared" si="12"/>
      </c>
      <c r="AD52" s="38">
        <f t="shared" si="13"/>
      </c>
      <c r="AE52" s="38">
        <f t="shared" si="14"/>
      </c>
      <c r="AF52" s="39"/>
      <c r="AG52" s="2" t="s">
        <v>30</v>
      </c>
      <c r="AH52" s="10"/>
      <c r="AI52" s="62"/>
      <c r="AJ52" s="10"/>
    </row>
    <row r="53" spans="1:36" ht="13.5" thickBot="1">
      <c r="A53" s="47"/>
      <c r="B53" s="143" t="s">
        <v>78</v>
      </c>
      <c r="C53" s="144"/>
      <c r="D53" s="145"/>
      <c r="E53" s="42">
        <f aca="true" t="shared" si="15" ref="E53:K53">Q60</f>
      </c>
      <c r="F53" s="42">
        <f t="shared" si="15"/>
      </c>
      <c r="G53" s="42">
        <f t="shared" si="15"/>
      </c>
      <c r="H53" s="42">
        <f t="shared" si="15"/>
      </c>
      <c r="I53" s="42">
        <f t="shared" si="15"/>
      </c>
      <c r="J53" s="42">
        <f t="shared" si="15"/>
      </c>
      <c r="K53" s="42">
        <f t="shared" si="15"/>
      </c>
      <c r="L53" s="43" t="s">
        <v>55</v>
      </c>
      <c r="M53" s="49"/>
      <c r="Q53" s="35">
        <f>SUM(Q18:Q52)</f>
        <v>0</v>
      </c>
      <c r="R53" s="35">
        <f>SUM(R18:R52)</f>
        <v>0</v>
      </c>
      <c r="S53" s="36"/>
      <c r="T53" s="35">
        <f>SUM(T18:T52)</f>
        <v>0</v>
      </c>
      <c r="U53" s="35">
        <f>SUM(U18:U52)</f>
        <v>0</v>
      </c>
      <c r="V53" s="36"/>
      <c r="W53" s="40"/>
      <c r="X53" s="39"/>
      <c r="Y53" s="39"/>
      <c r="Z53" s="39"/>
      <c r="AA53" s="78" t="s">
        <v>49</v>
      </c>
      <c r="AB53" s="35">
        <f>SUM(Y18:AE52)</f>
        <v>0</v>
      </c>
      <c r="AC53" s="35">
        <f>COUNT(Y18:AE52)</f>
        <v>0</v>
      </c>
      <c r="AD53" s="79" t="s">
        <v>50</v>
      </c>
      <c r="AE53" s="39"/>
      <c r="AF53" s="39"/>
      <c r="AG53" s="111" t="s">
        <v>55</v>
      </c>
      <c r="AH53" s="10"/>
      <c r="AI53" s="10"/>
      <c r="AJ53" s="10"/>
    </row>
    <row r="54" spans="1:36" ht="14.25" thickBot="1">
      <c r="A54" s="47"/>
      <c r="B54" s="128" t="s">
        <v>82</v>
      </c>
      <c r="C54" s="129"/>
      <c r="D54" s="130"/>
      <c r="E54" s="80"/>
      <c r="F54" s="80"/>
      <c r="G54" s="80"/>
      <c r="H54" s="80"/>
      <c r="I54" s="80"/>
      <c r="J54" s="80"/>
      <c r="K54" s="80"/>
      <c r="L54" s="81" t="s">
        <v>55</v>
      </c>
      <c r="M54" s="49"/>
      <c r="Q54" s="171">
        <f>IF(R53=0,"",Q53/R53)</f>
      </c>
      <c r="R54" s="171"/>
      <c r="S54" s="36"/>
      <c r="T54" s="171">
        <f>IF(U53=0,"",T53/U53)</f>
      </c>
      <c r="U54" s="171"/>
      <c r="V54" s="36"/>
      <c r="W54" s="40"/>
      <c r="X54" s="36"/>
      <c r="Y54" s="36"/>
      <c r="Z54" s="36"/>
      <c r="AA54" s="36"/>
      <c r="AB54" s="165">
        <f>IF(AC53=0,"",AB53/AC53)</f>
      </c>
      <c r="AC54" s="166"/>
      <c r="AD54" s="36"/>
      <c r="AE54" s="36"/>
      <c r="AF54" s="39"/>
      <c r="AG54" s="125" t="s">
        <v>33</v>
      </c>
      <c r="AH54" s="10"/>
      <c r="AI54" s="10"/>
      <c r="AJ54" s="10"/>
    </row>
    <row r="55" spans="1:36" ht="3.7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0"/>
      <c r="AH55" s="10"/>
      <c r="AI55" s="10"/>
      <c r="AJ55" s="10"/>
    </row>
    <row r="56" spans="1:36" ht="12.75">
      <c r="A56" s="47"/>
      <c r="B56" s="150" t="s">
        <v>59</v>
      </c>
      <c r="C56" s="150"/>
      <c r="D56" s="150"/>
      <c r="E56" s="150"/>
      <c r="F56" s="150"/>
      <c r="G56" s="150"/>
      <c r="H56" s="150"/>
      <c r="I56" s="150"/>
      <c r="J56" s="151"/>
      <c r="K56" s="161">
        <f>W18</f>
        <v>0</v>
      </c>
      <c r="L56" s="162"/>
      <c r="M56" s="49"/>
      <c r="Q56" s="157" t="s">
        <v>52</v>
      </c>
      <c r="R56" s="157"/>
      <c r="S56" s="157"/>
      <c r="T56" s="157"/>
      <c r="U56" s="157"/>
      <c r="V56" s="157"/>
      <c r="W56" s="157"/>
      <c r="X56" s="36"/>
      <c r="Y56" s="36"/>
      <c r="AF56" s="36"/>
      <c r="AG56" s="10"/>
      <c r="AH56" s="10"/>
      <c r="AI56" s="10"/>
      <c r="AJ56" s="10"/>
    </row>
    <row r="57" spans="1:36" ht="12.75">
      <c r="A57" s="47"/>
      <c r="B57" s="150"/>
      <c r="C57" s="150"/>
      <c r="D57" s="150"/>
      <c r="E57" s="150"/>
      <c r="F57" s="150"/>
      <c r="G57" s="150"/>
      <c r="H57" s="150"/>
      <c r="I57" s="150"/>
      <c r="J57" s="151"/>
      <c r="K57" s="163"/>
      <c r="L57" s="164"/>
      <c r="M57" s="49"/>
      <c r="Q57" s="157"/>
      <c r="R57" s="157"/>
      <c r="S57" s="157"/>
      <c r="T57" s="157"/>
      <c r="U57" s="157"/>
      <c r="V57" s="157"/>
      <c r="W57" s="157"/>
      <c r="X57" s="36"/>
      <c r="Y57" s="36"/>
      <c r="AG57" s="10"/>
      <c r="AH57" s="10"/>
      <c r="AI57" s="10"/>
      <c r="AJ57" s="10"/>
    </row>
    <row r="58" spans="1:36" ht="3" customHeight="1">
      <c r="A58" s="47"/>
      <c r="B58" s="53"/>
      <c r="C58" s="53"/>
      <c r="D58" s="53"/>
      <c r="E58" s="53"/>
      <c r="F58" s="53"/>
      <c r="G58" s="53"/>
      <c r="H58" s="53"/>
      <c r="I58" s="53"/>
      <c r="J58" s="53"/>
      <c r="K58" s="54"/>
      <c r="L58" s="54"/>
      <c r="M58" s="49"/>
      <c r="Q58" s="157"/>
      <c r="R58" s="157"/>
      <c r="S58" s="157"/>
      <c r="T58" s="157"/>
      <c r="U58" s="157"/>
      <c r="V58" s="157"/>
      <c r="W58" s="157"/>
      <c r="X58" s="36"/>
      <c r="Y58" s="36"/>
      <c r="AG58" s="10"/>
      <c r="AH58" s="10"/>
      <c r="AI58" s="10"/>
      <c r="AJ58" s="10"/>
    </row>
    <row r="59" spans="1:36" ht="12.75">
      <c r="A59" s="47"/>
      <c r="B59" s="150" t="s">
        <v>79</v>
      </c>
      <c r="C59" s="150"/>
      <c r="D59" s="150"/>
      <c r="E59" s="150"/>
      <c r="F59" s="150"/>
      <c r="G59" s="150"/>
      <c r="H59" s="150"/>
      <c r="I59" s="150"/>
      <c r="J59" s="151"/>
      <c r="K59" s="146">
        <f>Q54</f>
      </c>
      <c r="L59" s="158"/>
      <c r="M59" s="49"/>
      <c r="Q59" s="38">
        <v>1</v>
      </c>
      <c r="R59" s="38">
        <v>2</v>
      </c>
      <c r="S59" s="38">
        <v>3</v>
      </c>
      <c r="T59" s="38">
        <v>4</v>
      </c>
      <c r="U59" s="38">
        <v>5</v>
      </c>
      <c r="V59" s="38">
        <v>6</v>
      </c>
      <c r="W59" s="38">
        <v>7</v>
      </c>
      <c r="X59" s="36"/>
      <c r="Y59" s="36"/>
      <c r="AG59" s="36"/>
      <c r="AH59" s="10"/>
      <c r="AI59" s="10"/>
      <c r="AJ59" s="10"/>
    </row>
    <row r="60" spans="1:36" ht="12.75">
      <c r="A60" s="47"/>
      <c r="B60" s="150"/>
      <c r="C60" s="150"/>
      <c r="D60" s="150"/>
      <c r="E60" s="150"/>
      <c r="F60" s="150"/>
      <c r="G60" s="150"/>
      <c r="H60" s="150"/>
      <c r="I60" s="150"/>
      <c r="J60" s="151"/>
      <c r="K60" s="159"/>
      <c r="L60" s="160"/>
      <c r="M60" s="49"/>
      <c r="Q60" s="41">
        <f aca="true" t="shared" si="16" ref="Q60:W60">IF(COUNT(E18:E52)&gt;0,SUM(E18:E52)/COUNT(E18:E52),"")</f>
      </c>
      <c r="R60" s="41">
        <f t="shared" si="16"/>
      </c>
      <c r="S60" s="41">
        <f t="shared" si="16"/>
      </c>
      <c r="T60" s="41">
        <f t="shared" si="16"/>
      </c>
      <c r="U60" s="41">
        <f t="shared" si="16"/>
      </c>
      <c r="V60" s="41">
        <f t="shared" si="16"/>
      </c>
      <c r="W60" s="41">
        <f t="shared" si="16"/>
      </c>
      <c r="AG60" s="10"/>
      <c r="AH60" s="10"/>
      <c r="AI60" s="10"/>
      <c r="AJ60" s="10"/>
    </row>
    <row r="61" spans="1:36" ht="3" customHeight="1">
      <c r="A61" s="47"/>
      <c r="B61" s="53"/>
      <c r="C61" s="53"/>
      <c r="D61" s="53"/>
      <c r="E61" s="53"/>
      <c r="F61" s="53"/>
      <c r="G61" s="53"/>
      <c r="H61" s="53"/>
      <c r="I61" s="53"/>
      <c r="J61" s="53"/>
      <c r="K61" s="67"/>
      <c r="L61" s="67"/>
      <c r="M61" s="49"/>
      <c r="Q61" s="66"/>
      <c r="R61" s="66"/>
      <c r="S61" s="66"/>
      <c r="T61" s="66"/>
      <c r="U61" s="66"/>
      <c r="V61" s="66"/>
      <c r="W61" s="66"/>
      <c r="AG61" s="10"/>
      <c r="AH61" s="10"/>
      <c r="AI61" s="10"/>
      <c r="AJ61" s="10"/>
    </row>
    <row r="62" spans="1:36" ht="12.75">
      <c r="A62" s="47"/>
      <c r="B62" s="150" t="s">
        <v>80</v>
      </c>
      <c r="C62" s="150"/>
      <c r="D62" s="150"/>
      <c r="E62" s="150"/>
      <c r="F62" s="150"/>
      <c r="G62" s="150"/>
      <c r="H62" s="150"/>
      <c r="I62" s="150"/>
      <c r="J62" s="151"/>
      <c r="K62" s="146">
        <f>AB54</f>
      </c>
      <c r="L62" s="147"/>
      <c r="M62" s="49"/>
      <c r="Q62" s="66"/>
      <c r="R62" s="66"/>
      <c r="S62" s="66"/>
      <c r="T62" s="66"/>
      <c r="U62" s="66"/>
      <c r="V62" s="66"/>
      <c r="W62" s="66"/>
      <c r="AG62" s="10"/>
      <c r="AH62" s="10"/>
      <c r="AI62" s="10"/>
      <c r="AJ62" s="10"/>
    </row>
    <row r="63" spans="1:36" ht="12.75">
      <c r="A63" s="47"/>
      <c r="B63" s="150"/>
      <c r="C63" s="150"/>
      <c r="D63" s="150"/>
      <c r="E63" s="150"/>
      <c r="F63" s="150"/>
      <c r="G63" s="150"/>
      <c r="H63" s="150"/>
      <c r="I63" s="150"/>
      <c r="J63" s="151"/>
      <c r="K63" s="148"/>
      <c r="L63" s="149"/>
      <c r="M63" s="49"/>
      <c r="Q63" s="66"/>
      <c r="R63" s="66"/>
      <c r="S63" s="66"/>
      <c r="T63" s="66"/>
      <c r="U63" s="66"/>
      <c r="V63" s="66"/>
      <c r="W63" s="66"/>
      <c r="AG63" s="10"/>
      <c r="AH63" s="10"/>
      <c r="AI63" s="10"/>
      <c r="AJ63" s="10"/>
    </row>
    <row r="64" spans="1:36" ht="3" customHeight="1">
      <c r="A64" s="47"/>
      <c r="B64" s="53"/>
      <c r="C64" s="53"/>
      <c r="D64" s="53"/>
      <c r="E64" s="53"/>
      <c r="F64" s="53"/>
      <c r="G64" s="53"/>
      <c r="H64" s="53"/>
      <c r="I64" s="53"/>
      <c r="J64" s="53"/>
      <c r="K64" s="82"/>
      <c r="L64" s="82"/>
      <c r="M64" s="49"/>
      <c r="AG64" s="10"/>
      <c r="AH64" s="10"/>
      <c r="AI64" s="10"/>
      <c r="AJ64" s="10"/>
    </row>
    <row r="65" spans="1:36" ht="12.75">
      <c r="A65" s="47"/>
      <c r="B65" s="150" t="s">
        <v>81</v>
      </c>
      <c r="C65" s="150"/>
      <c r="D65" s="150"/>
      <c r="E65" s="150"/>
      <c r="F65" s="150"/>
      <c r="G65" s="150"/>
      <c r="H65" s="150"/>
      <c r="I65" s="150"/>
      <c r="J65" s="151"/>
      <c r="K65" s="146">
        <f>T54</f>
      </c>
      <c r="L65" s="147"/>
      <c r="M65" s="49"/>
      <c r="AG65" s="10"/>
      <c r="AH65" s="10"/>
      <c r="AI65" s="10"/>
      <c r="AJ65" s="10"/>
    </row>
    <row r="66" spans="1:36" ht="12.75">
      <c r="A66" s="47"/>
      <c r="B66" s="150"/>
      <c r="C66" s="150"/>
      <c r="D66" s="150"/>
      <c r="E66" s="150"/>
      <c r="F66" s="150"/>
      <c r="G66" s="150"/>
      <c r="H66" s="150"/>
      <c r="I66" s="150"/>
      <c r="J66" s="151"/>
      <c r="K66" s="148"/>
      <c r="L66" s="149"/>
      <c r="M66" s="49"/>
      <c r="AG66" s="10"/>
      <c r="AH66" s="10"/>
      <c r="AI66" s="10"/>
      <c r="AJ66" s="10"/>
    </row>
    <row r="67" spans="1:33" ht="3.75" customHeight="1" thickBot="1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AG67" s="10"/>
    </row>
    <row r="68" ht="12.75" hidden="1">
      <c r="AG68" s="10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password="D124" sheet="1" objects="1" scenarios="1" selectLockedCells="1"/>
  <mergeCells count="33">
    <mergeCell ref="P16:P17"/>
    <mergeCell ref="Q14:R15"/>
    <mergeCell ref="Q12:R13"/>
    <mergeCell ref="Y16:AE16"/>
    <mergeCell ref="AB54:AC54"/>
    <mergeCell ref="Q16:R16"/>
    <mergeCell ref="T16:U16"/>
    <mergeCell ref="Q54:R54"/>
    <mergeCell ref="T54:U54"/>
    <mergeCell ref="Q56:W58"/>
    <mergeCell ref="B62:J63"/>
    <mergeCell ref="K62:L63"/>
    <mergeCell ref="K59:L60"/>
    <mergeCell ref="K56:L57"/>
    <mergeCell ref="B56:J57"/>
    <mergeCell ref="K65:L66"/>
    <mergeCell ref="B59:J60"/>
    <mergeCell ref="B65:J66"/>
    <mergeCell ref="A2:I2"/>
    <mergeCell ref="D12:L12"/>
    <mergeCell ref="D14:L14"/>
    <mergeCell ref="D4:L4"/>
    <mergeCell ref="D6:L6"/>
    <mergeCell ref="D8:L8"/>
    <mergeCell ref="D10:L10"/>
    <mergeCell ref="J2:L2"/>
    <mergeCell ref="E16:K16"/>
    <mergeCell ref="L16:L17"/>
    <mergeCell ref="B53:D53"/>
    <mergeCell ref="B54:D54"/>
    <mergeCell ref="B16:B17"/>
    <mergeCell ref="D16:D17"/>
    <mergeCell ref="C16:C17"/>
  </mergeCells>
  <dataValidations count="4">
    <dataValidation type="list" allowBlank="1" showInputMessage="1" showErrorMessage="1" errorTitle="Eingabefehler" error="Hier sind nur ganzzahlige Werte zwischen &#10;0 und 15 erlaubt!" sqref="E18:L52">
      <formula1>$AI$32:$AI$48</formula1>
    </dataValidation>
    <dataValidation type="list" allowBlank="1" showInputMessage="1" showErrorMessage="1" errorTitle="Eingabefehler" error="Eingabemöglichkeiten sind beschränkt auf:&#10;P4 oder&#10;P5&#10;" sqref="C18:C52">
      <formula1>$AI$27:$AI$29</formula1>
    </dataValidation>
    <dataValidation type="list" allowBlank="1" showInputMessage="1" showErrorMessage="1" sqref="E54:K54">
      <formula1>$AI$51:$AI$52</formula1>
    </dataValidation>
    <dataValidation type="list" allowBlank="1" showInputMessage="1" showErrorMessage="1" errorTitle="Eingabefehler" error="Fach über PULL-DOWN-Menü auswählen!" sqref="D8:L8">
      <formula1>$AG$17:$AG$54</formula1>
    </dataValidation>
  </dataValidations>
  <printOptions/>
  <pageMargins left="0.7874015748031497" right="0.3937007874015748" top="0.2755905511811024" bottom="0.3937007874015748" header="0.2755905511811024" footer="0.1968503937007874"/>
  <pageSetup horizontalDpi="600" verticalDpi="600" orientation="portrait" paperSize="9" r:id="rId4"/>
  <headerFooter alignWithMargins="0">
    <oddFooter>&amp;L&amp;8&amp;F : &amp;A&amp;C&amp;G&amp;R&amp;8&amp;D</oddFooter>
  </headerFooter>
  <colBreaks count="1" manualBreakCount="1">
    <brk id="14" max="65535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80" zoomScaleNormal="80" workbookViewId="0" topLeftCell="A1">
      <selection activeCell="G10" sqref="G10:G12"/>
    </sheetView>
  </sheetViews>
  <sheetFormatPr defaultColWidth="11.421875" defaultRowHeight="12.75" zeroHeight="1"/>
  <cols>
    <col min="1" max="1" width="13.8515625" style="23" customWidth="1"/>
    <col min="2" max="3" width="11.421875" style="23" customWidth="1"/>
    <col min="4" max="4" width="15.7109375" style="23" customWidth="1"/>
    <col min="5" max="5" width="5.7109375" style="23" customWidth="1"/>
    <col min="6" max="7" width="13.7109375" style="23" customWidth="1"/>
    <col min="8" max="8" width="2.7109375" style="23" customWidth="1"/>
    <col min="9" max="16384" width="0" style="0" hidden="1" customWidth="1"/>
  </cols>
  <sheetData>
    <row r="1" spans="1:8" ht="15" customHeight="1">
      <c r="A1" s="10"/>
      <c r="B1" s="10"/>
      <c r="C1" s="10"/>
      <c r="D1" s="10"/>
      <c r="E1" s="10"/>
      <c r="F1" s="10"/>
      <c r="G1" s="10"/>
      <c r="H1" s="10"/>
    </row>
    <row r="2" spans="1:8" ht="23.25">
      <c r="A2" s="218" t="s">
        <v>53</v>
      </c>
      <c r="B2" s="218"/>
      <c r="C2" s="218"/>
      <c r="D2" s="218"/>
      <c r="E2" s="218"/>
      <c r="F2" s="218"/>
      <c r="G2" s="218"/>
      <c r="H2" s="218"/>
    </row>
    <row r="3" spans="1:8" ht="30" customHeight="1">
      <c r="A3" s="227">
        <f>IF('Übersicht P4'!J2="","",'Übersicht P4'!J2)</f>
      </c>
      <c r="B3" s="227"/>
      <c r="C3" s="227"/>
      <c r="D3" s="227"/>
      <c r="E3" s="227"/>
      <c r="F3" s="227"/>
      <c r="G3" s="227"/>
      <c r="H3" s="227"/>
    </row>
    <row r="4" spans="1:8" ht="19.5" customHeight="1">
      <c r="A4" s="32" t="s">
        <v>4</v>
      </c>
      <c r="B4" s="225">
        <f>IF('Übersicht P4'!D4="","",'Übersicht P4'!D4)</f>
      </c>
      <c r="C4" s="225"/>
      <c r="D4" s="225"/>
      <c r="E4" s="225"/>
      <c r="F4" s="225"/>
      <c r="G4" s="225"/>
      <c r="H4" s="10"/>
    </row>
    <row r="5" spans="1:8" ht="15" customHeight="1">
      <c r="A5" s="32"/>
      <c r="B5" s="21"/>
      <c r="C5" s="21"/>
      <c r="D5" s="10"/>
      <c r="E5" s="10"/>
      <c r="F5" s="10"/>
      <c r="G5" s="10"/>
      <c r="H5" s="10"/>
    </row>
    <row r="6" spans="1:8" ht="19.5" customHeight="1">
      <c r="A6" s="32" t="s">
        <v>5</v>
      </c>
      <c r="B6" s="225">
        <f>IF('Übersicht P4'!D6="","",'Übersicht P4'!D6)</f>
      </c>
      <c r="C6" s="225"/>
      <c r="D6" s="225"/>
      <c r="E6" s="225"/>
      <c r="F6" s="225"/>
      <c r="G6" s="225"/>
      <c r="H6" s="10"/>
    </row>
    <row r="7" spans="1:8" ht="15" customHeight="1">
      <c r="A7" s="21"/>
      <c r="B7" s="21"/>
      <c r="C7" s="26"/>
      <c r="D7" s="10"/>
      <c r="E7" s="10"/>
      <c r="F7" s="10"/>
      <c r="G7" s="10"/>
      <c r="H7" s="10"/>
    </row>
    <row r="8" spans="1:8" ht="15" customHeight="1">
      <c r="A8" s="21"/>
      <c r="B8" s="21"/>
      <c r="C8" s="26"/>
      <c r="D8" s="10"/>
      <c r="E8" s="10"/>
      <c r="F8" s="10"/>
      <c r="G8" s="10"/>
      <c r="H8" s="10"/>
    </row>
    <row r="9" spans="1:8" ht="19.5" customHeight="1">
      <c r="A9" s="226" t="s">
        <v>56</v>
      </c>
      <c r="B9" s="226"/>
      <c r="C9" s="226"/>
      <c r="D9" s="226"/>
      <c r="E9" s="10"/>
      <c r="F9" s="10"/>
      <c r="G9" s="10"/>
      <c r="H9" s="10"/>
    </row>
    <row r="10" spans="1:8" ht="15" customHeight="1">
      <c r="A10"/>
      <c r="B10" s="21"/>
      <c r="C10" s="26"/>
      <c r="D10" s="10"/>
      <c r="E10" s="222" t="s">
        <v>60</v>
      </c>
      <c r="F10" s="223"/>
      <c r="G10" s="219"/>
      <c r="H10" s="10"/>
    </row>
    <row r="11" spans="1:8" ht="15" customHeight="1">
      <c r="A11" s="27"/>
      <c r="B11" s="21"/>
      <c r="C11" s="26"/>
      <c r="D11" s="10"/>
      <c r="E11" s="224"/>
      <c r="F11" s="223"/>
      <c r="G11" s="220"/>
      <c r="H11" s="10"/>
    </row>
    <row r="12" spans="1:8" ht="15" customHeight="1">
      <c r="A12" s="27"/>
      <c r="B12" s="21"/>
      <c r="C12" s="26"/>
      <c r="D12" s="10"/>
      <c r="E12" s="224"/>
      <c r="F12" s="223"/>
      <c r="G12" s="221"/>
      <c r="H12" s="10"/>
    </row>
    <row r="13" spans="1:8" ht="15" customHeight="1">
      <c r="A13" s="27"/>
      <c r="B13" s="21"/>
      <c r="C13" s="26"/>
      <c r="D13" s="26"/>
      <c r="E13" s="26"/>
      <c r="F13" s="26"/>
      <c r="G13" s="26"/>
      <c r="H13" s="26"/>
    </row>
    <row r="14" spans="1:8" ht="15" customHeight="1">
      <c r="A14" s="21"/>
      <c r="B14" s="200">
        <f>IF('Übersicht P4'!D8="","",'Übersicht P4'!D8)</f>
      </c>
      <c r="C14" s="201"/>
      <c r="D14" s="201"/>
      <c r="E14" s="201"/>
      <c r="F14" s="201"/>
      <c r="G14" s="202"/>
      <c r="H14" s="26"/>
    </row>
    <row r="15" spans="1:8" ht="18" customHeight="1">
      <c r="A15" s="31" t="s">
        <v>6</v>
      </c>
      <c r="B15" s="203"/>
      <c r="C15" s="204"/>
      <c r="D15" s="204"/>
      <c r="E15" s="204"/>
      <c r="F15" s="204"/>
      <c r="G15" s="205"/>
      <c r="H15" s="26"/>
    </row>
    <row r="16" spans="1:12" ht="15" customHeight="1">
      <c r="A16" s="30"/>
      <c r="B16" s="206"/>
      <c r="C16" s="207"/>
      <c r="D16" s="207"/>
      <c r="E16" s="207"/>
      <c r="F16" s="207"/>
      <c r="G16" s="208"/>
      <c r="H16" s="26"/>
      <c r="I16" s="24"/>
      <c r="J16" s="24"/>
      <c r="K16" s="24"/>
      <c r="L16" s="24"/>
    </row>
    <row r="17" spans="1:12" ht="15" customHeight="1">
      <c r="A17" s="30"/>
      <c r="B17" s="21"/>
      <c r="C17" s="26"/>
      <c r="D17" s="26"/>
      <c r="E17" s="26"/>
      <c r="F17" s="26"/>
      <c r="G17" s="26"/>
      <c r="H17" s="26"/>
      <c r="I17" s="24"/>
      <c r="J17" s="24"/>
      <c r="K17" s="24"/>
      <c r="L17" s="24"/>
    </row>
    <row r="18" spans="1:12" ht="15" customHeight="1">
      <c r="A18" s="30"/>
      <c r="B18" s="209" t="str">
        <f>IF('Übersicht P4'!D12="","",CONCATENATE('Übersicht P4'!D12," (",'Übersicht P4'!D10,")"))</f>
        <v>P4 (grundlegendes Anforderungsniveau)</v>
      </c>
      <c r="C18" s="210"/>
      <c r="D18" s="210"/>
      <c r="E18" s="210"/>
      <c r="F18" s="210"/>
      <c r="G18" s="211"/>
      <c r="H18" s="26"/>
      <c r="I18" s="24"/>
      <c r="J18" s="24"/>
      <c r="K18" s="24"/>
      <c r="L18" s="24"/>
    </row>
    <row r="19" spans="1:12" ht="18" customHeight="1">
      <c r="A19" s="32" t="s">
        <v>7</v>
      </c>
      <c r="B19" s="212"/>
      <c r="C19" s="213"/>
      <c r="D19" s="213"/>
      <c r="E19" s="213"/>
      <c r="F19" s="213"/>
      <c r="G19" s="214"/>
      <c r="H19" s="26"/>
      <c r="I19" s="24"/>
      <c r="J19" s="24"/>
      <c r="K19" s="24"/>
      <c r="L19" s="24"/>
    </row>
    <row r="20" spans="1:12" ht="15" customHeight="1">
      <c r="A20" s="30"/>
      <c r="B20" s="215"/>
      <c r="C20" s="216"/>
      <c r="D20" s="216"/>
      <c r="E20" s="216"/>
      <c r="F20" s="216"/>
      <c r="G20" s="217"/>
      <c r="H20" s="26"/>
      <c r="I20" s="24"/>
      <c r="J20" s="24"/>
      <c r="K20" s="24"/>
      <c r="L20" s="24"/>
    </row>
    <row r="21" spans="2:12" ht="15" customHeight="1">
      <c r="B21" s="199"/>
      <c r="C21" s="199"/>
      <c r="D21" s="199"/>
      <c r="E21" s="199"/>
      <c r="F21" s="199"/>
      <c r="G21" s="199"/>
      <c r="H21" s="26"/>
      <c r="I21" s="24"/>
      <c r="J21" s="24"/>
      <c r="K21" s="24"/>
      <c r="L21" s="24"/>
    </row>
    <row r="22" spans="1:8" ht="15" customHeight="1">
      <c r="A22" s="22"/>
      <c r="F22" s="185">
        <f>'Übersicht P4'!K56</f>
        <v>0</v>
      </c>
      <c r="G22" s="186"/>
      <c r="H22" s="28"/>
    </row>
    <row r="23" spans="1:8" ht="18" customHeight="1">
      <c r="A23" s="184" t="str">
        <f>'Übersicht P4'!B56</f>
        <v>Anzahl der Schülerinnen und Schüler, die an der Abiturprüfung teilgenommen haben:</v>
      </c>
      <c r="B23" s="184"/>
      <c r="C23" s="184"/>
      <c r="D23" s="184"/>
      <c r="E23" s="65"/>
      <c r="F23" s="187"/>
      <c r="G23" s="188"/>
      <c r="H23" s="10"/>
    </row>
    <row r="24" spans="1:8" ht="18" customHeight="1">
      <c r="A24" s="184"/>
      <c r="B24" s="184"/>
      <c r="C24" s="184"/>
      <c r="D24" s="184"/>
      <c r="E24" s="65"/>
      <c r="F24" s="187"/>
      <c r="G24" s="188"/>
      <c r="H24" s="10"/>
    </row>
    <row r="25" spans="1:7" ht="15" customHeight="1">
      <c r="A25" s="22"/>
      <c r="F25" s="189"/>
      <c r="G25" s="190"/>
    </row>
    <row r="26" spans="1:7" ht="15" customHeight="1">
      <c r="A26" s="22"/>
      <c r="F26" s="33"/>
      <c r="G26" s="33"/>
    </row>
    <row r="27" spans="1:8" ht="15" customHeight="1">
      <c r="A27" s="22"/>
      <c r="F27" s="191">
        <f>'Übersicht P4'!K59</f>
      </c>
      <c r="G27" s="192"/>
      <c r="H27" s="28"/>
    </row>
    <row r="28" spans="1:8" ht="18" customHeight="1">
      <c r="A28" s="184" t="str">
        <f>'Übersicht P4'!B59</f>
        <v>Durchschnitt der von diesen Schülerinnen und Schülern geschriebenen Klausuren:</v>
      </c>
      <c r="B28" s="184"/>
      <c r="C28" s="184"/>
      <c r="D28" s="184"/>
      <c r="E28" s="65"/>
      <c r="F28" s="193"/>
      <c r="G28" s="194"/>
      <c r="H28" s="10"/>
    </row>
    <row r="29" spans="1:8" ht="18" customHeight="1">
      <c r="A29" s="184"/>
      <c r="B29" s="184"/>
      <c r="C29" s="184"/>
      <c r="D29" s="184"/>
      <c r="E29" s="65"/>
      <c r="F29" s="193"/>
      <c r="G29" s="194"/>
      <c r="H29" s="10"/>
    </row>
    <row r="30" spans="1:7" ht="15" customHeight="1">
      <c r="A30" s="22"/>
      <c r="F30" s="195"/>
      <c r="G30" s="196"/>
    </row>
    <row r="31" spans="1:7" ht="15" customHeight="1">
      <c r="A31" s="22"/>
      <c r="F31" s="33"/>
      <c r="G31" s="33"/>
    </row>
    <row r="32" spans="1:7" ht="15" customHeight="1">
      <c r="A32" s="22"/>
      <c r="F32" s="191">
        <f>'Übersicht P4'!K62</f>
      </c>
      <c r="G32" s="192"/>
    </row>
    <row r="33" spans="1:7" ht="18" customHeight="1">
      <c r="A33" s="184" t="str">
        <f>'Übersicht P4'!B62</f>
        <v>Durchschnitt der Klausur unter Abiturbedingungen dieser Schülergruppe:</v>
      </c>
      <c r="B33" s="184"/>
      <c r="C33" s="184"/>
      <c r="D33" s="184"/>
      <c r="E33" s="65"/>
      <c r="F33" s="193"/>
      <c r="G33" s="194"/>
    </row>
    <row r="34" spans="1:7" ht="18" customHeight="1">
      <c r="A34" s="184"/>
      <c r="B34" s="184"/>
      <c r="C34" s="184"/>
      <c r="D34" s="184"/>
      <c r="E34" s="65"/>
      <c r="F34" s="193"/>
      <c r="G34" s="194"/>
    </row>
    <row r="35" spans="1:7" ht="15" customHeight="1">
      <c r="A35" s="22"/>
      <c r="F35" s="195"/>
      <c r="G35" s="196"/>
    </row>
    <row r="36" spans="1:7" ht="15" customHeight="1">
      <c r="A36" s="22"/>
      <c r="F36" s="33"/>
      <c r="G36" s="33"/>
    </row>
    <row r="37" spans="1:8" ht="15" customHeight="1">
      <c r="A37" s="22"/>
      <c r="F37" s="191">
        <f>'Übersicht P4'!K65</f>
      </c>
      <c r="G37" s="192"/>
      <c r="H37" s="28"/>
    </row>
    <row r="38" spans="1:8" ht="18" customHeight="1">
      <c r="A38" s="184" t="str">
        <f>'Übersicht P4'!B65</f>
        <v>Durchschnitt der schriftlichen Abiturprüfung dieser Schülerinnen und Schüler:</v>
      </c>
      <c r="B38" s="184"/>
      <c r="C38" s="184"/>
      <c r="D38" s="184"/>
      <c r="E38" s="65"/>
      <c r="F38" s="193"/>
      <c r="G38" s="194"/>
      <c r="H38" s="10"/>
    </row>
    <row r="39" spans="1:8" ht="18" customHeight="1">
      <c r="A39" s="184"/>
      <c r="B39" s="184"/>
      <c r="C39" s="184"/>
      <c r="D39" s="184"/>
      <c r="E39" s="65"/>
      <c r="F39" s="193"/>
      <c r="G39" s="194"/>
      <c r="H39" s="10"/>
    </row>
    <row r="40" spans="1:7" ht="15" customHeight="1">
      <c r="A40" s="22"/>
      <c r="F40" s="195"/>
      <c r="G40" s="196"/>
    </row>
    <row r="41" spans="1:7" ht="15" customHeight="1">
      <c r="A41" s="22"/>
      <c r="F41" s="68"/>
      <c r="G41" s="68"/>
    </row>
    <row r="42" spans="1:7" ht="15" customHeight="1">
      <c r="A42" s="22"/>
      <c r="F42" s="68"/>
      <c r="G42" s="68"/>
    </row>
    <row r="43" ht="15" customHeight="1">
      <c r="A43" s="29"/>
    </row>
    <row r="44" ht="15" customHeight="1">
      <c r="A44" s="29"/>
    </row>
    <row r="45" spans="1:8" ht="15" customHeight="1">
      <c r="A45" s="197">
        <f>IF('Übersicht P4'!D6="","",CONCATENATE('Übersicht P4'!D6," ,"))</f>
      </c>
      <c r="B45" s="197"/>
      <c r="C45" s="197"/>
      <c r="D45" s="34">
        <f ca="1">TODAY()</f>
        <v>41668</v>
      </c>
      <c r="E45" s="198"/>
      <c r="F45" s="198"/>
      <c r="G45" s="198"/>
      <c r="H45" s="198"/>
    </row>
    <row r="46" spans="1:8" ht="15" customHeight="1">
      <c r="A46" s="29"/>
      <c r="B46" s="69"/>
      <c r="D46" s="25"/>
      <c r="E46" s="183">
        <f>IF('Übersicht P4'!D14="","",CONCATENATE('Übersicht P4'!D14," (Kursleitung)"))</f>
      </c>
      <c r="F46" s="183"/>
      <c r="G46" s="183"/>
      <c r="H46" s="183"/>
    </row>
    <row r="47" ht="15" customHeight="1">
      <c r="A47" s="28"/>
    </row>
    <row r="48" ht="15.75" hidden="1">
      <c r="A48" s="28"/>
    </row>
    <row r="49" ht="15.75" hidden="1">
      <c r="A49" s="28"/>
    </row>
    <row r="50" ht="15.75" hidden="1">
      <c r="A50" s="28"/>
    </row>
    <row r="51" ht="15.75" hidden="1">
      <c r="A51" s="28"/>
    </row>
    <row r="52" ht="15.75" hidden="1">
      <c r="A52" s="28"/>
    </row>
    <row r="53" ht="15.75" hidden="1">
      <c r="A53" s="28"/>
    </row>
    <row r="54" ht="15.75" hidden="1">
      <c r="A54" s="28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password="D124" sheet="1" objects="1" scenarios="1" selectLockedCells="1"/>
  <mergeCells count="21">
    <mergeCell ref="A2:H2"/>
    <mergeCell ref="G10:G12"/>
    <mergeCell ref="E10:F12"/>
    <mergeCell ref="B4:G4"/>
    <mergeCell ref="B6:G6"/>
    <mergeCell ref="A9:D9"/>
    <mergeCell ref="A3:H3"/>
    <mergeCell ref="B21:G21"/>
    <mergeCell ref="B14:G16"/>
    <mergeCell ref="B18:G20"/>
    <mergeCell ref="A38:D39"/>
    <mergeCell ref="F32:G35"/>
    <mergeCell ref="A33:D34"/>
    <mergeCell ref="E46:H46"/>
    <mergeCell ref="A23:D24"/>
    <mergeCell ref="F22:G25"/>
    <mergeCell ref="F27:G30"/>
    <mergeCell ref="A28:D29"/>
    <mergeCell ref="F37:G40"/>
    <mergeCell ref="A45:C45"/>
    <mergeCell ref="E45:H45"/>
  </mergeCells>
  <printOptions/>
  <pageMargins left="0.75" right="0.41" top="0.39" bottom="0.4" header="0.38" footer="0.2"/>
  <pageSetup horizontalDpi="600" verticalDpi="600" orientation="portrait" paperSize="9" r:id="rId2"/>
  <headerFooter alignWithMargins="0">
    <oddFooter>&amp;L&amp;8&amp;F : &amp;A&amp;C&amp;G&amp;R&amp;8&amp;D</oddFooter>
  </headerFooter>
  <rowBreaks count="1" manualBreakCount="1">
    <brk id="47" max="255" man="1"/>
  </rowBreaks>
  <colBreaks count="1" manualBreakCount="1">
    <brk id="8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tabSelected="1" workbookViewId="0" topLeftCell="A16">
      <selection activeCell="E18" sqref="E18"/>
    </sheetView>
  </sheetViews>
  <sheetFormatPr defaultColWidth="11.421875" defaultRowHeight="12.75" zeroHeight="1"/>
  <cols>
    <col min="1" max="1" width="2.7109375" style="20" customWidth="1"/>
    <col min="2" max="2" width="4.140625" style="16" customWidth="1"/>
    <col min="3" max="3" width="10.7109375" style="16" customWidth="1"/>
    <col min="4" max="4" width="23.7109375" style="16" customWidth="1"/>
    <col min="5" max="8" width="8.7109375" style="16" customWidth="1"/>
    <col min="9" max="9" width="10.7109375" style="16" customWidth="1"/>
    <col min="10" max="10" width="2.7109375" style="16" customWidth="1"/>
    <col min="11" max="11" width="0.13671875" style="10" customWidth="1"/>
    <col min="12" max="12" width="2.57421875" style="10" hidden="1" customWidth="1"/>
    <col min="13" max="13" width="8.421875" style="10" hidden="1" customWidth="1"/>
    <col min="14" max="20" width="10.7109375" style="10" hidden="1" customWidth="1"/>
    <col min="21" max="21" width="7.7109375" style="10" hidden="1" customWidth="1"/>
    <col min="22" max="22" width="48.28125" style="16" hidden="1" customWidth="1"/>
    <col min="23" max="23" width="5.57421875" style="16" hidden="1" customWidth="1"/>
    <col min="24" max="24" width="37.00390625" style="16" hidden="1" customWidth="1"/>
    <col min="25" max="16384" width="11.421875" style="16" hidden="1" customWidth="1"/>
  </cols>
  <sheetData>
    <row r="1" spans="1:10" ht="3.75" customHeight="1">
      <c r="A1" s="44"/>
      <c r="B1" s="45"/>
      <c r="C1" s="45"/>
      <c r="D1" s="45"/>
      <c r="E1" s="45"/>
      <c r="F1" s="45"/>
      <c r="G1" s="45"/>
      <c r="H1" s="45"/>
      <c r="I1" s="45"/>
      <c r="J1" s="46"/>
    </row>
    <row r="2" spans="1:25" ht="18">
      <c r="A2" s="107" t="s">
        <v>53</v>
      </c>
      <c r="B2" s="108"/>
      <c r="C2" s="108"/>
      <c r="D2" s="108"/>
      <c r="E2" s="108"/>
      <c r="F2" s="108"/>
      <c r="G2" s="106"/>
      <c r="H2" s="228">
        <f>IF('Übersicht P4'!J2="","",'Übersicht P4'!J2)</f>
      </c>
      <c r="I2" s="228"/>
      <c r="J2" s="73"/>
      <c r="V2" s="10"/>
      <c r="W2" s="10"/>
      <c r="X2" s="10"/>
      <c r="Y2" s="10"/>
    </row>
    <row r="3" spans="1:25" ht="3.75" customHeight="1">
      <c r="A3" s="47"/>
      <c r="B3" s="48"/>
      <c r="C3" s="48"/>
      <c r="D3" s="48"/>
      <c r="E3" s="48"/>
      <c r="F3" s="48"/>
      <c r="G3" s="48"/>
      <c r="H3" s="48"/>
      <c r="I3" s="48"/>
      <c r="J3" s="49"/>
      <c r="V3" s="10"/>
      <c r="W3" s="10"/>
      <c r="X3" s="10"/>
      <c r="Y3" s="10"/>
    </row>
    <row r="4" spans="1:25" ht="15">
      <c r="A4" s="47"/>
      <c r="B4" s="50" t="s">
        <v>4</v>
      </c>
      <c r="C4" s="50"/>
      <c r="D4" s="229">
        <f>IF('Übersicht P4'!D4="","",'Übersicht P4'!D4)</f>
      </c>
      <c r="E4" s="229"/>
      <c r="F4" s="229"/>
      <c r="G4" s="229"/>
      <c r="H4" s="229"/>
      <c r="I4" s="229"/>
      <c r="J4" s="49"/>
      <c r="V4" s="10"/>
      <c r="W4" s="10"/>
      <c r="X4" s="10"/>
      <c r="Y4" s="10"/>
    </row>
    <row r="5" spans="1:25" ht="4.5" customHeight="1">
      <c r="A5" s="47"/>
      <c r="B5" s="50"/>
      <c r="C5" s="50"/>
      <c r="D5" s="51"/>
      <c r="E5" s="74"/>
      <c r="F5" s="74"/>
      <c r="G5" s="74"/>
      <c r="H5" s="74"/>
      <c r="I5" s="74"/>
      <c r="J5" s="49"/>
      <c r="V5" s="10"/>
      <c r="W5" s="10"/>
      <c r="X5" s="10"/>
      <c r="Y5" s="10"/>
    </row>
    <row r="6" spans="1:25" ht="15">
      <c r="A6" s="47"/>
      <c r="B6" s="50" t="s">
        <v>5</v>
      </c>
      <c r="C6" s="50"/>
      <c r="D6" s="229">
        <f>IF('Übersicht P4'!D6="","",'Übersicht P4'!D6)</f>
      </c>
      <c r="E6" s="229"/>
      <c r="F6" s="229"/>
      <c r="G6" s="229"/>
      <c r="H6" s="229"/>
      <c r="I6" s="229"/>
      <c r="J6" s="49"/>
      <c r="V6" s="10"/>
      <c r="W6" s="10"/>
      <c r="X6" s="10"/>
      <c r="Y6" s="10"/>
    </row>
    <row r="7" spans="1:25" ht="4.5" customHeight="1">
      <c r="A7" s="47"/>
      <c r="B7" s="50"/>
      <c r="C7" s="50"/>
      <c r="D7" s="51"/>
      <c r="E7" s="74"/>
      <c r="F7" s="74"/>
      <c r="G7" s="74"/>
      <c r="H7" s="74"/>
      <c r="I7" s="74"/>
      <c r="J7" s="49"/>
      <c r="V7" s="10"/>
      <c r="W7" s="10"/>
      <c r="X7" s="10"/>
      <c r="Y7" s="10"/>
    </row>
    <row r="8" spans="1:25" ht="15">
      <c r="A8" s="47"/>
      <c r="B8" s="50" t="s">
        <v>6</v>
      </c>
      <c r="C8" s="50"/>
      <c r="D8" s="229">
        <f>IF('Übersicht P4'!D8="","",'Übersicht P4'!D8)</f>
      </c>
      <c r="E8" s="229"/>
      <c r="F8" s="229"/>
      <c r="G8" s="229"/>
      <c r="H8" s="229"/>
      <c r="I8" s="229"/>
      <c r="J8" s="52"/>
      <c r="V8" s="10"/>
      <c r="W8" s="10"/>
      <c r="X8" s="10"/>
      <c r="Y8" s="10"/>
    </row>
    <row r="9" spans="1:25" ht="4.5" customHeight="1">
      <c r="A9" s="47"/>
      <c r="B9" s="50"/>
      <c r="C9" s="50"/>
      <c r="D9" s="51"/>
      <c r="E9" s="74"/>
      <c r="F9" s="74"/>
      <c r="G9" s="74"/>
      <c r="H9" s="74"/>
      <c r="I9" s="74"/>
      <c r="J9" s="49"/>
      <c r="V9" s="10"/>
      <c r="W9" s="10"/>
      <c r="X9" s="10"/>
      <c r="Y9" s="10"/>
    </row>
    <row r="10" spans="1:25" ht="15">
      <c r="A10" s="47"/>
      <c r="B10" s="50" t="s">
        <v>48</v>
      </c>
      <c r="C10" s="50"/>
      <c r="D10" s="156" t="str">
        <f>X18</f>
        <v>grundlegendes Anforderungsniveau</v>
      </c>
      <c r="E10" s="156"/>
      <c r="F10" s="156"/>
      <c r="G10" s="156"/>
      <c r="H10" s="156"/>
      <c r="I10" s="156"/>
      <c r="J10" s="49"/>
      <c r="V10" s="10"/>
      <c r="W10" s="10"/>
      <c r="X10" s="10"/>
      <c r="Y10" s="10"/>
    </row>
    <row r="11" spans="1:25" ht="4.5" customHeight="1">
      <c r="A11" s="47"/>
      <c r="B11" s="48"/>
      <c r="C11" s="48"/>
      <c r="D11" s="74"/>
      <c r="E11" s="74"/>
      <c r="F11" s="74"/>
      <c r="G11" s="74"/>
      <c r="H11" s="74"/>
      <c r="I11" s="74"/>
      <c r="J11" s="49"/>
      <c r="V11" s="10"/>
      <c r="W11" s="10"/>
      <c r="X11" s="10"/>
      <c r="Y11" s="10"/>
    </row>
    <row r="12" spans="1:25" ht="15">
      <c r="A12" s="47"/>
      <c r="B12" s="50" t="s">
        <v>7</v>
      </c>
      <c r="C12" s="50"/>
      <c r="D12" s="156" t="str">
        <f>X23</f>
        <v>P5</v>
      </c>
      <c r="E12" s="156"/>
      <c r="F12" s="156"/>
      <c r="G12" s="156"/>
      <c r="H12" s="156"/>
      <c r="I12" s="156"/>
      <c r="J12" s="49"/>
      <c r="N12" s="169" t="s">
        <v>74</v>
      </c>
      <c r="O12" s="170"/>
      <c r="V12" s="10"/>
      <c r="W12" s="10"/>
      <c r="X12" s="10"/>
      <c r="Y12" s="10"/>
    </row>
    <row r="13" spans="1:25" ht="4.5" customHeight="1">
      <c r="A13" s="47"/>
      <c r="B13" s="48"/>
      <c r="C13" s="48"/>
      <c r="D13" s="74"/>
      <c r="E13" s="74"/>
      <c r="F13" s="74"/>
      <c r="G13" s="74"/>
      <c r="H13" s="74"/>
      <c r="I13" s="74"/>
      <c r="J13" s="49"/>
      <c r="N13" s="178"/>
      <c r="O13" s="179"/>
      <c r="V13" s="10"/>
      <c r="W13" s="10"/>
      <c r="X13" s="10"/>
      <c r="Y13" s="10"/>
    </row>
    <row r="14" spans="1:25" ht="15">
      <c r="A14" s="47"/>
      <c r="B14" s="50" t="s">
        <v>58</v>
      </c>
      <c r="C14" s="50"/>
      <c r="D14" s="229">
        <f>IF('Übersicht P4'!D14="","",'Übersicht P4'!D14)</f>
      </c>
      <c r="E14" s="229"/>
      <c r="F14" s="229"/>
      <c r="G14" s="229"/>
      <c r="H14" s="229"/>
      <c r="I14" s="229"/>
      <c r="J14" s="49"/>
      <c r="N14" s="174" t="str">
        <f>MID(D12,1,5)</f>
        <v>P5</v>
      </c>
      <c r="O14" s="175"/>
      <c r="V14" s="10"/>
      <c r="W14" s="10"/>
      <c r="X14" s="10"/>
      <c r="Y14" s="10"/>
    </row>
    <row r="15" spans="1:25" ht="4.5" customHeight="1" thickBot="1">
      <c r="A15" s="47"/>
      <c r="B15" s="48"/>
      <c r="C15" s="48"/>
      <c r="D15" s="48"/>
      <c r="E15" s="48"/>
      <c r="F15" s="48"/>
      <c r="G15" s="48"/>
      <c r="H15" s="48"/>
      <c r="I15" s="48"/>
      <c r="J15" s="49"/>
      <c r="N15" s="176"/>
      <c r="O15" s="177"/>
      <c r="V15" s="10"/>
      <c r="W15" s="10"/>
      <c r="X15" s="10"/>
      <c r="Y15" s="10"/>
    </row>
    <row r="16" spans="1:25" ht="13.5" thickBot="1">
      <c r="A16" s="47"/>
      <c r="B16" s="127" t="s">
        <v>2</v>
      </c>
      <c r="C16" s="137" t="s">
        <v>112</v>
      </c>
      <c r="D16" s="232" t="s">
        <v>3</v>
      </c>
      <c r="E16" s="140" t="s">
        <v>61</v>
      </c>
      <c r="F16" s="140"/>
      <c r="G16" s="140"/>
      <c r="H16" s="140"/>
      <c r="I16" s="141" t="s">
        <v>1</v>
      </c>
      <c r="J16" s="92" t="s">
        <v>87</v>
      </c>
      <c r="M16" s="172" t="s">
        <v>76</v>
      </c>
      <c r="N16" s="167" t="s">
        <v>61</v>
      </c>
      <c r="O16" s="168"/>
      <c r="P16" s="36"/>
      <c r="Q16" s="169" t="s">
        <v>1</v>
      </c>
      <c r="R16" s="170"/>
      <c r="S16" s="36"/>
      <c r="T16" s="37" t="s">
        <v>54</v>
      </c>
      <c r="U16" s="36"/>
      <c r="V16" s="17" t="s">
        <v>40</v>
      </c>
      <c r="W16" s="10"/>
      <c r="X16" s="88" t="s">
        <v>42</v>
      </c>
      <c r="Y16" s="10"/>
    </row>
    <row r="17" spans="1:25" ht="13.5" thickBot="1">
      <c r="A17" s="47"/>
      <c r="B17" s="134"/>
      <c r="C17" s="138"/>
      <c r="D17" s="233"/>
      <c r="E17" s="64">
        <v>1</v>
      </c>
      <c r="F17" s="64">
        <v>2</v>
      </c>
      <c r="G17" s="64">
        <v>3</v>
      </c>
      <c r="H17" s="64">
        <v>4</v>
      </c>
      <c r="I17" s="142"/>
      <c r="J17" s="93" t="s">
        <v>88</v>
      </c>
      <c r="M17" s="173"/>
      <c r="N17" s="75" t="s">
        <v>49</v>
      </c>
      <c r="O17" s="75" t="s">
        <v>50</v>
      </c>
      <c r="P17" s="36"/>
      <c r="Q17" s="75" t="s">
        <v>49</v>
      </c>
      <c r="R17" s="75" t="s">
        <v>50</v>
      </c>
      <c r="S17" s="36"/>
      <c r="T17" s="58" t="s">
        <v>0</v>
      </c>
      <c r="U17" s="36"/>
      <c r="V17" s="1" t="s">
        <v>8</v>
      </c>
      <c r="W17" s="10"/>
      <c r="X17" s="83" t="s">
        <v>44</v>
      </c>
      <c r="Y17" s="10"/>
    </row>
    <row r="18" spans="1:25" ht="14.25" thickBot="1">
      <c r="A18" s="47"/>
      <c r="B18" s="11">
        <v>1</v>
      </c>
      <c r="C18" s="103">
        <f>IF('Übersicht P4'!C18="","",'Übersicht P4'!C18)</f>
      </c>
      <c r="D18" s="122">
        <f>IF('Übersicht P4'!D18:E18="","",'Übersicht P4'!D18:E18)</f>
      </c>
      <c r="E18" s="13"/>
      <c r="F18" s="13"/>
      <c r="G18" s="13"/>
      <c r="H18" s="13"/>
      <c r="I18" s="89">
        <f>IF('Übersicht P4'!L18="","",'Übersicht P4'!L18)</f>
      </c>
      <c r="J18" s="70">
        <f aca="true" t="shared" si="0" ref="J18:J52">IF(C18="P4","P4",IF(C18="P5",IF(I18="","?",""),IF(I18="","","?")))</f>
      </c>
      <c r="M18" s="77">
        <f aca="true" t="shared" si="1" ref="M18:M52">IF(OR(C18="P1",C18="P2"),"P1/P2",C18)</f>
      </c>
      <c r="N18" s="38">
        <f aca="true" t="shared" si="2" ref="N18:N52">IF(M18=$N$14,SUM(E18:H18),0)</f>
        <v>0</v>
      </c>
      <c r="O18" s="38">
        <f aca="true" t="shared" si="3" ref="O18:O52">IF(M18=$N$14,COUNT(E18:H18),0)</f>
        <v>0</v>
      </c>
      <c r="P18" s="36"/>
      <c r="Q18" s="38">
        <f aca="true" t="shared" si="4" ref="Q18:Q52">IF(M18=$N$14,I18,0)</f>
        <v>0</v>
      </c>
      <c r="R18" s="38">
        <f aca="true" t="shared" si="5" ref="R18:R52">IF(AND(M18=$N$14,S18=16),1,0)</f>
        <v>0</v>
      </c>
      <c r="S18" s="39">
        <f aca="true" t="shared" si="6" ref="S18:S52">IF(I18="","",16)</f>
      </c>
      <c r="T18" s="38">
        <f>COUNTIF(R18:R52,1)</f>
        <v>0</v>
      </c>
      <c r="U18" s="39"/>
      <c r="V18" s="2" t="s">
        <v>9</v>
      </c>
      <c r="W18" s="10"/>
      <c r="X18" s="84" t="s">
        <v>43</v>
      </c>
      <c r="Y18" s="10"/>
    </row>
    <row r="19" spans="1:25" ht="14.25" thickBot="1">
      <c r="A19" s="47"/>
      <c r="B19" s="9">
        <v>2</v>
      </c>
      <c r="C19" s="104">
        <f>IF('Übersicht P4'!C19="","",'Übersicht P4'!C19)</f>
      </c>
      <c r="D19" s="120">
        <f>IF('Übersicht P4'!D19:E19="","",'Übersicht P4'!D19:E19)</f>
      </c>
      <c r="E19" s="14"/>
      <c r="F19" s="14"/>
      <c r="G19" s="14"/>
      <c r="H19" s="14"/>
      <c r="I19" s="90">
        <f>IF('Übersicht P4'!L19="","",'Übersicht P4'!L19)</f>
      </c>
      <c r="J19" s="70">
        <f t="shared" si="0"/>
      </c>
      <c r="M19" s="77">
        <f t="shared" si="1"/>
      </c>
      <c r="N19" s="38">
        <f t="shared" si="2"/>
        <v>0</v>
      </c>
      <c r="O19" s="38">
        <f t="shared" si="3"/>
        <v>0</v>
      </c>
      <c r="P19" s="36"/>
      <c r="Q19" s="38">
        <f t="shared" si="4"/>
        <v>0</v>
      </c>
      <c r="R19" s="38">
        <f t="shared" si="5"/>
        <v>0</v>
      </c>
      <c r="S19" s="39">
        <f t="shared" si="6"/>
      </c>
      <c r="T19" s="40"/>
      <c r="U19" s="39"/>
      <c r="V19" s="2" t="s">
        <v>10</v>
      </c>
      <c r="W19" s="10"/>
      <c r="X19" s="85"/>
      <c r="Y19" s="10"/>
    </row>
    <row r="20" spans="1:25" ht="14.25" thickBot="1">
      <c r="A20" s="47"/>
      <c r="B20" s="9">
        <v>3</v>
      </c>
      <c r="C20" s="104">
        <f>IF('Übersicht P4'!C20="","",'Übersicht P4'!C20)</f>
      </c>
      <c r="D20" s="120">
        <f>IF('Übersicht P4'!D20:E20="","",'Übersicht P4'!D20:E20)</f>
      </c>
      <c r="E20" s="14"/>
      <c r="F20" s="14"/>
      <c r="G20" s="14"/>
      <c r="H20" s="14"/>
      <c r="I20" s="90">
        <f>IF('Übersicht P4'!L20="","",'Übersicht P4'!L20)</f>
      </c>
      <c r="J20" s="70">
        <f t="shared" si="0"/>
      </c>
      <c r="M20" s="77">
        <f t="shared" si="1"/>
      </c>
      <c r="N20" s="38">
        <f t="shared" si="2"/>
        <v>0</v>
      </c>
      <c r="O20" s="38">
        <f t="shared" si="3"/>
        <v>0</v>
      </c>
      <c r="P20" s="36"/>
      <c r="Q20" s="38">
        <f t="shared" si="4"/>
        <v>0</v>
      </c>
      <c r="R20" s="38">
        <f t="shared" si="5"/>
        <v>0</v>
      </c>
      <c r="S20" s="39">
        <f t="shared" si="6"/>
      </c>
      <c r="T20" s="40"/>
      <c r="U20" s="39"/>
      <c r="V20" s="2" t="s">
        <v>11</v>
      </c>
      <c r="W20" s="10"/>
      <c r="X20" s="86"/>
      <c r="Y20" s="10"/>
    </row>
    <row r="21" spans="1:25" ht="14.25" thickBot="1">
      <c r="A21" s="47"/>
      <c r="B21" s="9">
        <v>4</v>
      </c>
      <c r="C21" s="104">
        <f>IF('Übersicht P4'!C21="","",'Übersicht P4'!C21)</f>
      </c>
      <c r="D21" s="120">
        <f>IF('Übersicht P4'!D21:E21="","",'Übersicht P4'!D21:E21)</f>
      </c>
      <c r="E21" s="14"/>
      <c r="F21" s="14"/>
      <c r="G21" s="14"/>
      <c r="H21" s="14"/>
      <c r="I21" s="90">
        <f>IF('Übersicht P4'!L21="","",'Übersicht P4'!L21)</f>
      </c>
      <c r="J21" s="70">
        <f t="shared" si="0"/>
      </c>
      <c r="M21" s="77">
        <f t="shared" si="1"/>
      </c>
      <c r="N21" s="38">
        <f t="shared" si="2"/>
        <v>0</v>
      </c>
      <c r="O21" s="38">
        <f t="shared" si="3"/>
        <v>0</v>
      </c>
      <c r="P21" s="36"/>
      <c r="Q21" s="38">
        <f t="shared" si="4"/>
        <v>0</v>
      </c>
      <c r="R21" s="38">
        <f t="shared" si="5"/>
        <v>0</v>
      </c>
      <c r="S21" s="39">
        <f t="shared" si="6"/>
      </c>
      <c r="T21" s="40"/>
      <c r="U21" s="39"/>
      <c r="V21" s="2" t="s">
        <v>12</v>
      </c>
      <c r="W21" s="10"/>
      <c r="X21" s="88" t="s">
        <v>47</v>
      </c>
      <c r="Y21" s="10"/>
    </row>
    <row r="22" spans="1:25" ht="13.5">
      <c r="A22" s="47"/>
      <c r="B22" s="9">
        <v>5</v>
      </c>
      <c r="C22" s="104">
        <f>IF('Übersicht P4'!C22="","",'Übersicht P4'!C22)</f>
      </c>
      <c r="D22" s="120">
        <f>IF('Übersicht P4'!D22:E22="","",'Übersicht P4'!D22:E22)</f>
      </c>
      <c r="E22" s="14"/>
      <c r="F22" s="14"/>
      <c r="G22" s="14"/>
      <c r="H22" s="14"/>
      <c r="I22" s="90">
        <f>IF('Übersicht P4'!L22="","",'Übersicht P4'!L22)</f>
      </c>
      <c r="J22" s="70">
        <f t="shared" si="0"/>
      </c>
      <c r="M22" s="77">
        <f t="shared" si="1"/>
      </c>
      <c r="N22" s="38">
        <f t="shared" si="2"/>
        <v>0</v>
      </c>
      <c r="O22" s="38">
        <f t="shared" si="3"/>
        <v>0</v>
      </c>
      <c r="P22" s="36"/>
      <c r="Q22" s="38">
        <f t="shared" si="4"/>
        <v>0</v>
      </c>
      <c r="R22" s="38">
        <f t="shared" si="5"/>
        <v>0</v>
      </c>
      <c r="S22" s="39">
        <f t="shared" si="6"/>
      </c>
      <c r="T22" s="40"/>
      <c r="U22" s="39"/>
      <c r="V22" s="2" t="s">
        <v>13</v>
      </c>
      <c r="W22" s="10"/>
      <c r="X22" s="83" t="s">
        <v>83</v>
      </c>
      <c r="Y22" s="10"/>
    </row>
    <row r="23" spans="1:25" ht="14.25" thickBot="1">
      <c r="A23" s="47"/>
      <c r="B23" s="9">
        <v>6</v>
      </c>
      <c r="C23" s="104">
        <f>IF('Übersicht P4'!C23="","",'Übersicht P4'!C23)</f>
      </c>
      <c r="D23" s="120">
        <f>IF('Übersicht P4'!D23:E23="","",'Übersicht P4'!D23:E23)</f>
      </c>
      <c r="E23" s="14"/>
      <c r="F23" s="14"/>
      <c r="G23" s="14"/>
      <c r="H23" s="14"/>
      <c r="I23" s="90">
        <f>IF('Übersicht P4'!L23="","",'Übersicht P4'!L23)</f>
      </c>
      <c r="J23" s="70">
        <f t="shared" si="0"/>
      </c>
      <c r="M23" s="77">
        <f t="shared" si="1"/>
      </c>
      <c r="N23" s="38">
        <f t="shared" si="2"/>
        <v>0</v>
      </c>
      <c r="O23" s="38">
        <f t="shared" si="3"/>
        <v>0</v>
      </c>
      <c r="P23" s="36"/>
      <c r="Q23" s="38">
        <f t="shared" si="4"/>
        <v>0</v>
      </c>
      <c r="R23" s="38">
        <f t="shared" si="5"/>
        <v>0</v>
      </c>
      <c r="S23" s="39">
        <f t="shared" si="6"/>
      </c>
      <c r="T23" s="40"/>
      <c r="U23" s="39"/>
      <c r="V23" s="4" t="s">
        <v>16</v>
      </c>
      <c r="W23" s="10"/>
      <c r="X23" s="87" t="s">
        <v>62</v>
      </c>
      <c r="Y23" s="10"/>
    </row>
    <row r="24" spans="1:25" ht="14.25" thickBot="1">
      <c r="A24" s="47"/>
      <c r="B24" s="9">
        <v>7</v>
      </c>
      <c r="C24" s="104">
        <f>IF('Übersicht P4'!C24="","",'Übersicht P4'!C24)</f>
      </c>
      <c r="D24" s="120">
        <f>IF('Übersicht P4'!D24:E24="","",'Übersicht P4'!D24:E24)</f>
      </c>
      <c r="E24" s="14"/>
      <c r="F24" s="14"/>
      <c r="G24" s="14"/>
      <c r="H24" s="14"/>
      <c r="I24" s="90">
        <f>IF('Übersicht P4'!L24="","",'Übersicht P4'!L24)</f>
      </c>
      <c r="J24" s="70">
        <f t="shared" si="0"/>
      </c>
      <c r="M24" s="77">
        <f t="shared" si="1"/>
      </c>
      <c r="N24" s="38">
        <f t="shared" si="2"/>
        <v>0</v>
      </c>
      <c r="O24" s="38">
        <f t="shared" si="3"/>
        <v>0</v>
      </c>
      <c r="P24" s="36"/>
      <c r="Q24" s="38">
        <f t="shared" si="4"/>
        <v>0</v>
      </c>
      <c r="R24" s="38">
        <f t="shared" si="5"/>
        <v>0</v>
      </c>
      <c r="S24" s="39">
        <f t="shared" si="6"/>
      </c>
      <c r="T24" s="40"/>
      <c r="U24" s="39"/>
      <c r="V24" s="5" t="s">
        <v>17</v>
      </c>
      <c r="W24" s="10"/>
      <c r="X24" s="85"/>
      <c r="Y24" s="10"/>
    </row>
    <row r="25" spans="1:25" ht="14.25" thickBot="1">
      <c r="A25" s="47"/>
      <c r="B25" s="9">
        <v>8</v>
      </c>
      <c r="C25" s="104">
        <f>IF('Übersicht P4'!C25="","",'Übersicht P4'!C25)</f>
      </c>
      <c r="D25" s="120">
        <f>IF('Übersicht P4'!D25:E25="","",'Übersicht P4'!D25:E25)</f>
      </c>
      <c r="E25" s="14"/>
      <c r="F25" s="14"/>
      <c r="G25" s="14"/>
      <c r="H25" s="14"/>
      <c r="I25" s="90">
        <f>IF('Übersicht P4'!L25="","",'Übersicht P4'!L25)</f>
      </c>
      <c r="J25" s="70">
        <f t="shared" si="0"/>
      </c>
      <c r="M25" s="77">
        <f t="shared" si="1"/>
      </c>
      <c r="N25" s="38">
        <f t="shared" si="2"/>
        <v>0</v>
      </c>
      <c r="O25" s="38">
        <f t="shared" si="3"/>
        <v>0</v>
      </c>
      <c r="P25" s="36"/>
      <c r="Q25" s="38">
        <f t="shared" si="4"/>
        <v>0</v>
      </c>
      <c r="R25" s="38">
        <f t="shared" si="5"/>
        <v>0</v>
      </c>
      <c r="S25" s="39">
        <f t="shared" si="6"/>
      </c>
      <c r="T25" s="40"/>
      <c r="U25" s="39"/>
      <c r="V25" s="5" t="s">
        <v>18</v>
      </c>
      <c r="W25" s="10"/>
      <c r="X25" s="86"/>
      <c r="Y25" s="10"/>
    </row>
    <row r="26" spans="1:25" ht="14.25" thickBot="1">
      <c r="A26" s="47"/>
      <c r="B26" s="9">
        <v>9</v>
      </c>
      <c r="C26" s="104">
        <f>IF('Übersicht P4'!C26="","",'Übersicht P4'!C26)</f>
      </c>
      <c r="D26" s="120">
        <f>IF('Übersicht P4'!D26:E26="","",'Übersicht P4'!D26:E26)</f>
      </c>
      <c r="E26" s="14"/>
      <c r="F26" s="14"/>
      <c r="G26" s="14"/>
      <c r="H26" s="14"/>
      <c r="I26" s="90">
        <f>IF('Übersicht P4'!L26="","",'Übersicht P4'!L26)</f>
      </c>
      <c r="J26" s="70">
        <f t="shared" si="0"/>
      </c>
      <c r="M26" s="77">
        <f t="shared" si="1"/>
      </c>
      <c r="N26" s="38">
        <f t="shared" si="2"/>
        <v>0</v>
      </c>
      <c r="O26" s="38">
        <f t="shared" si="3"/>
        <v>0</v>
      </c>
      <c r="P26" s="36"/>
      <c r="Q26" s="38">
        <f t="shared" si="4"/>
        <v>0</v>
      </c>
      <c r="R26" s="38">
        <f t="shared" si="5"/>
        <v>0</v>
      </c>
      <c r="S26" s="39">
        <f t="shared" si="6"/>
      </c>
      <c r="T26" s="40"/>
      <c r="U26" s="39"/>
      <c r="V26" s="5" t="s">
        <v>19</v>
      </c>
      <c r="W26" s="10"/>
      <c r="X26" s="88" t="s">
        <v>51</v>
      </c>
      <c r="Y26" s="10"/>
    </row>
    <row r="27" spans="1:25" ht="13.5">
      <c r="A27" s="47"/>
      <c r="B27" s="9">
        <v>10</v>
      </c>
      <c r="C27" s="104">
        <f>IF('Übersicht P4'!C27="","",'Übersicht P4'!C27)</f>
      </c>
      <c r="D27" s="120">
        <f>IF('Übersicht P4'!D27:E27="","",'Übersicht P4'!D27:E27)</f>
      </c>
      <c r="E27" s="14"/>
      <c r="F27" s="14"/>
      <c r="G27" s="14"/>
      <c r="H27" s="14"/>
      <c r="I27" s="90">
        <f>IF('Übersicht P4'!L27="","",'Übersicht P4'!L27)</f>
      </c>
      <c r="J27" s="70">
        <f t="shared" si="0"/>
      </c>
      <c r="M27" s="77">
        <f t="shared" si="1"/>
      </c>
      <c r="N27" s="38">
        <f t="shared" si="2"/>
        <v>0</v>
      </c>
      <c r="O27" s="38">
        <f t="shared" si="3"/>
        <v>0</v>
      </c>
      <c r="P27" s="36"/>
      <c r="Q27" s="38">
        <f t="shared" si="4"/>
        <v>0</v>
      </c>
      <c r="R27" s="38">
        <f t="shared" si="5"/>
        <v>0</v>
      </c>
      <c r="S27" s="39">
        <f t="shared" si="6"/>
      </c>
      <c r="T27" s="40"/>
      <c r="U27" s="39"/>
      <c r="V27" s="5" t="s">
        <v>20</v>
      </c>
      <c r="W27" s="10"/>
      <c r="X27" s="83" t="s">
        <v>83</v>
      </c>
      <c r="Y27" s="10"/>
    </row>
    <row r="28" spans="1:25" ht="14.25" thickBot="1">
      <c r="A28" s="47"/>
      <c r="B28" s="9">
        <v>11</v>
      </c>
      <c r="C28" s="104">
        <f>IF('Übersicht P4'!C28="","",'Übersicht P4'!C28)</f>
      </c>
      <c r="D28" s="120">
        <f>IF('Übersicht P4'!D28:E28="","",'Übersicht P4'!D28:E28)</f>
      </c>
      <c r="E28" s="14"/>
      <c r="F28" s="14"/>
      <c r="G28" s="14"/>
      <c r="H28" s="14"/>
      <c r="I28" s="90">
        <f>IF('Übersicht P4'!L28="","",'Übersicht P4'!L28)</f>
      </c>
      <c r="J28" s="70">
        <f t="shared" si="0"/>
      </c>
      <c r="M28" s="77">
        <f t="shared" si="1"/>
      </c>
      <c r="N28" s="38">
        <f t="shared" si="2"/>
        <v>0</v>
      </c>
      <c r="O28" s="38">
        <f t="shared" si="3"/>
        <v>0</v>
      </c>
      <c r="P28" s="36"/>
      <c r="Q28" s="38">
        <f t="shared" si="4"/>
        <v>0</v>
      </c>
      <c r="R28" s="38">
        <f t="shared" si="5"/>
        <v>0</v>
      </c>
      <c r="S28" s="39">
        <f t="shared" si="6"/>
      </c>
      <c r="T28" s="40"/>
      <c r="U28" s="39"/>
      <c r="V28" s="2" t="s">
        <v>14</v>
      </c>
      <c r="W28" s="10"/>
      <c r="X28" s="87" t="s">
        <v>62</v>
      </c>
      <c r="Y28" s="10"/>
    </row>
    <row r="29" spans="1:25" ht="14.25" thickBot="1">
      <c r="A29" s="47"/>
      <c r="B29" s="9">
        <v>12</v>
      </c>
      <c r="C29" s="104">
        <f>IF('Übersicht P4'!C29="","",'Übersicht P4'!C29)</f>
      </c>
      <c r="D29" s="120">
        <f>IF('Übersicht P4'!D29:E29="","",'Übersicht P4'!D29:E29)</f>
      </c>
      <c r="E29" s="14"/>
      <c r="F29" s="14"/>
      <c r="G29" s="14"/>
      <c r="H29" s="14"/>
      <c r="I29" s="90">
        <f>IF('Übersicht P4'!L29="","",'Übersicht P4'!L29)</f>
      </c>
      <c r="J29" s="70">
        <f t="shared" si="0"/>
      </c>
      <c r="M29" s="77">
        <f t="shared" si="1"/>
      </c>
      <c r="N29" s="38">
        <f t="shared" si="2"/>
        <v>0</v>
      </c>
      <c r="O29" s="38">
        <f t="shared" si="3"/>
        <v>0</v>
      </c>
      <c r="P29" s="36"/>
      <c r="Q29" s="38">
        <f t="shared" si="4"/>
        <v>0</v>
      </c>
      <c r="R29" s="38">
        <f t="shared" si="5"/>
        <v>0</v>
      </c>
      <c r="S29" s="39">
        <f t="shared" si="6"/>
      </c>
      <c r="T29" s="40"/>
      <c r="U29" s="39"/>
      <c r="V29" s="3" t="s">
        <v>15</v>
      </c>
      <c r="W29" s="10"/>
      <c r="X29" s="85"/>
      <c r="Y29" s="10"/>
    </row>
    <row r="30" spans="1:25" ht="14.25" thickBot="1">
      <c r="A30" s="47"/>
      <c r="B30" s="9">
        <v>13</v>
      </c>
      <c r="C30" s="104">
        <f>IF('Übersicht P4'!C30="","",'Übersicht P4'!C30)</f>
      </c>
      <c r="D30" s="120">
        <f>IF('Übersicht P4'!D30:E30="","",'Übersicht P4'!D30:E30)</f>
      </c>
      <c r="E30" s="14"/>
      <c r="F30" s="14"/>
      <c r="G30" s="14"/>
      <c r="H30" s="14"/>
      <c r="I30" s="90">
        <f>IF('Übersicht P4'!L30="","",'Übersicht P4'!L30)</f>
      </c>
      <c r="J30" s="70">
        <f t="shared" si="0"/>
      </c>
      <c r="M30" s="77">
        <f t="shared" si="1"/>
      </c>
      <c r="N30" s="38">
        <f t="shared" si="2"/>
        <v>0</v>
      </c>
      <c r="O30" s="38">
        <f t="shared" si="3"/>
        <v>0</v>
      </c>
      <c r="P30" s="36"/>
      <c r="Q30" s="38">
        <f t="shared" si="4"/>
        <v>0</v>
      </c>
      <c r="R30" s="38">
        <f t="shared" si="5"/>
        <v>0</v>
      </c>
      <c r="S30" s="39">
        <f t="shared" si="6"/>
      </c>
      <c r="T30" s="40"/>
      <c r="U30" s="39"/>
      <c r="V30" s="1" t="s">
        <v>21</v>
      </c>
      <c r="W30" s="10"/>
      <c r="X30" s="10"/>
      <c r="Y30" s="10"/>
    </row>
    <row r="31" spans="1:25" ht="13.5">
      <c r="A31" s="47"/>
      <c r="B31" s="9">
        <v>14</v>
      </c>
      <c r="C31" s="104">
        <f>IF('Übersicht P4'!C31="","",'Übersicht P4'!C31)</f>
      </c>
      <c r="D31" s="120">
        <f>IF('Übersicht P4'!D31:E31="","",'Übersicht P4'!D31:E31)</f>
      </c>
      <c r="E31" s="14"/>
      <c r="F31" s="14"/>
      <c r="G31" s="14"/>
      <c r="H31" s="14"/>
      <c r="I31" s="90">
        <f>IF('Übersicht P4'!L31="","",'Übersicht P4'!L31)</f>
      </c>
      <c r="J31" s="70">
        <f t="shared" si="0"/>
      </c>
      <c r="M31" s="77">
        <f t="shared" si="1"/>
      </c>
      <c r="N31" s="38">
        <f t="shared" si="2"/>
        <v>0</v>
      </c>
      <c r="O31" s="38">
        <f t="shared" si="3"/>
        <v>0</v>
      </c>
      <c r="P31" s="36"/>
      <c r="Q31" s="38">
        <f t="shared" si="4"/>
        <v>0</v>
      </c>
      <c r="R31" s="38">
        <f t="shared" si="5"/>
        <v>0</v>
      </c>
      <c r="S31" s="39">
        <f t="shared" si="6"/>
      </c>
      <c r="T31" s="40"/>
      <c r="U31" s="39"/>
      <c r="V31" s="2" t="s">
        <v>22</v>
      </c>
      <c r="W31" s="10"/>
      <c r="X31" s="18" t="s">
        <v>57</v>
      </c>
      <c r="Y31" s="10"/>
    </row>
    <row r="32" spans="1:25" ht="13.5">
      <c r="A32" s="47"/>
      <c r="B32" s="9">
        <v>15</v>
      </c>
      <c r="C32" s="104">
        <f>IF('Übersicht P4'!C32="","",'Übersicht P4'!C32)</f>
      </c>
      <c r="D32" s="120">
        <f>IF('Übersicht P4'!D32:E32="","",'Übersicht P4'!D32:E32)</f>
      </c>
      <c r="E32" s="14"/>
      <c r="F32" s="14"/>
      <c r="G32" s="14"/>
      <c r="H32" s="14"/>
      <c r="I32" s="90">
        <f>IF('Übersicht P4'!L32="","",'Übersicht P4'!L32)</f>
      </c>
      <c r="J32" s="70">
        <f t="shared" si="0"/>
      </c>
      <c r="M32" s="77">
        <f t="shared" si="1"/>
      </c>
      <c r="N32" s="38">
        <f t="shared" si="2"/>
        <v>0</v>
      </c>
      <c r="O32" s="38">
        <f t="shared" si="3"/>
        <v>0</v>
      </c>
      <c r="P32" s="36"/>
      <c r="Q32" s="38">
        <f t="shared" si="4"/>
        <v>0</v>
      </c>
      <c r="R32" s="38">
        <f t="shared" si="5"/>
        <v>0</v>
      </c>
      <c r="S32" s="39">
        <f t="shared" si="6"/>
      </c>
      <c r="T32" s="40"/>
      <c r="U32" s="39"/>
      <c r="V32" s="2" t="s">
        <v>23</v>
      </c>
      <c r="W32" s="10"/>
      <c r="X32" s="62"/>
      <c r="Y32" s="10"/>
    </row>
    <row r="33" spans="1:25" ht="13.5">
      <c r="A33" s="47"/>
      <c r="B33" s="9">
        <v>16</v>
      </c>
      <c r="C33" s="104">
        <f>IF('Übersicht P4'!C33="","",'Übersicht P4'!C33)</f>
      </c>
      <c r="D33" s="120">
        <f>IF('Übersicht P4'!D33:E33="","",'Übersicht P4'!D33:E33)</f>
      </c>
      <c r="E33" s="14"/>
      <c r="F33" s="14"/>
      <c r="G33" s="14"/>
      <c r="H33" s="14"/>
      <c r="I33" s="90">
        <f>IF('Übersicht P4'!L33="","",'Übersicht P4'!L33)</f>
      </c>
      <c r="J33" s="70">
        <f t="shared" si="0"/>
      </c>
      <c r="M33" s="77">
        <f t="shared" si="1"/>
      </c>
      <c r="N33" s="38">
        <f t="shared" si="2"/>
        <v>0</v>
      </c>
      <c r="O33" s="38">
        <f t="shared" si="3"/>
        <v>0</v>
      </c>
      <c r="P33" s="36"/>
      <c r="Q33" s="38">
        <f t="shared" si="4"/>
        <v>0</v>
      </c>
      <c r="R33" s="38">
        <f t="shared" si="5"/>
        <v>0</v>
      </c>
      <c r="S33" s="39">
        <f t="shared" si="6"/>
      </c>
      <c r="T33" s="40"/>
      <c r="U33" s="39"/>
      <c r="V33" s="2" t="s">
        <v>45</v>
      </c>
      <c r="W33" s="10"/>
      <c r="X33" s="62">
        <v>0</v>
      </c>
      <c r="Y33" s="10"/>
    </row>
    <row r="34" spans="1:25" ht="13.5">
      <c r="A34" s="47"/>
      <c r="B34" s="9">
        <v>17</v>
      </c>
      <c r="C34" s="104">
        <f>IF('Übersicht P4'!C34="","",'Übersicht P4'!C34)</f>
      </c>
      <c r="D34" s="120">
        <f>IF('Übersicht P4'!D34:E34="","",'Übersicht P4'!D34:E34)</f>
      </c>
      <c r="E34" s="14"/>
      <c r="F34" s="14"/>
      <c r="G34" s="14"/>
      <c r="H34" s="14"/>
      <c r="I34" s="90">
        <f>IF('Übersicht P4'!L34="","",'Übersicht P4'!L34)</f>
      </c>
      <c r="J34" s="70">
        <f t="shared" si="0"/>
      </c>
      <c r="M34" s="77">
        <f t="shared" si="1"/>
      </c>
      <c r="N34" s="38">
        <f t="shared" si="2"/>
        <v>0</v>
      </c>
      <c r="O34" s="38">
        <f t="shared" si="3"/>
        <v>0</v>
      </c>
      <c r="P34" s="36"/>
      <c r="Q34" s="38">
        <f t="shared" si="4"/>
        <v>0</v>
      </c>
      <c r="R34" s="38">
        <f t="shared" si="5"/>
        <v>0</v>
      </c>
      <c r="S34" s="39">
        <f t="shared" si="6"/>
      </c>
      <c r="T34" s="40"/>
      <c r="U34" s="39"/>
      <c r="V34" s="6" t="s">
        <v>46</v>
      </c>
      <c r="W34" s="10"/>
      <c r="X34" s="62">
        <v>1</v>
      </c>
      <c r="Y34" s="10"/>
    </row>
    <row r="35" spans="1:25" ht="13.5">
      <c r="A35" s="47"/>
      <c r="B35" s="9">
        <v>18</v>
      </c>
      <c r="C35" s="104">
        <f>IF('Übersicht P4'!C35="","",'Übersicht P4'!C35)</f>
      </c>
      <c r="D35" s="120">
        <f>IF('Übersicht P4'!D35:E35="","",'Übersicht P4'!D35:E35)</f>
      </c>
      <c r="E35" s="14"/>
      <c r="F35" s="14"/>
      <c r="G35" s="14"/>
      <c r="H35" s="14"/>
      <c r="I35" s="90">
        <f>IF('Übersicht P4'!L35="","",'Übersicht P4'!L35)</f>
      </c>
      <c r="J35" s="70">
        <f t="shared" si="0"/>
      </c>
      <c r="M35" s="77">
        <f t="shared" si="1"/>
      </c>
      <c r="N35" s="38">
        <f t="shared" si="2"/>
        <v>0</v>
      </c>
      <c r="O35" s="38">
        <f t="shared" si="3"/>
        <v>0</v>
      </c>
      <c r="P35" s="36"/>
      <c r="Q35" s="38">
        <f t="shared" si="4"/>
        <v>0</v>
      </c>
      <c r="R35" s="38">
        <f t="shared" si="5"/>
        <v>0</v>
      </c>
      <c r="S35" s="39">
        <f t="shared" si="6"/>
      </c>
      <c r="T35" s="40"/>
      <c r="U35" s="39"/>
      <c r="V35" s="5" t="s">
        <v>24</v>
      </c>
      <c r="W35" s="10"/>
      <c r="X35" s="62">
        <v>2</v>
      </c>
      <c r="Y35" s="10"/>
    </row>
    <row r="36" spans="1:25" ht="13.5">
      <c r="A36" s="47"/>
      <c r="B36" s="9">
        <v>19</v>
      </c>
      <c r="C36" s="104">
        <f>IF('Übersicht P4'!C36="","",'Übersicht P4'!C36)</f>
      </c>
      <c r="D36" s="120">
        <f>IF('Übersicht P4'!D36:E36="","",'Übersicht P4'!D36:E36)</f>
      </c>
      <c r="E36" s="14"/>
      <c r="F36" s="14"/>
      <c r="G36" s="14"/>
      <c r="H36" s="14"/>
      <c r="I36" s="90">
        <f>IF('Übersicht P4'!L36="","",'Übersicht P4'!L36)</f>
      </c>
      <c r="J36" s="70">
        <f t="shared" si="0"/>
      </c>
      <c r="M36" s="77">
        <f t="shared" si="1"/>
      </c>
      <c r="N36" s="38">
        <f t="shared" si="2"/>
        <v>0</v>
      </c>
      <c r="O36" s="38">
        <f t="shared" si="3"/>
        <v>0</v>
      </c>
      <c r="P36" s="36"/>
      <c r="Q36" s="38">
        <f t="shared" si="4"/>
        <v>0</v>
      </c>
      <c r="R36" s="38">
        <f t="shared" si="5"/>
        <v>0</v>
      </c>
      <c r="S36" s="39">
        <f t="shared" si="6"/>
      </c>
      <c r="T36" s="40"/>
      <c r="U36" s="39"/>
      <c r="V36" s="5" t="s">
        <v>25</v>
      </c>
      <c r="W36" s="10"/>
      <c r="X36" s="62">
        <v>3</v>
      </c>
      <c r="Y36" s="10"/>
    </row>
    <row r="37" spans="1:25" ht="14.25" thickBot="1">
      <c r="A37" s="47"/>
      <c r="B37" s="9">
        <v>20</v>
      </c>
      <c r="C37" s="104">
        <f>IF('Übersicht P4'!C37="","",'Übersicht P4'!C37)</f>
      </c>
      <c r="D37" s="120">
        <f>IF('Übersicht P4'!D37:E37="","",'Übersicht P4'!D37:E37)</f>
      </c>
      <c r="E37" s="14"/>
      <c r="F37" s="14"/>
      <c r="G37" s="14"/>
      <c r="H37" s="14"/>
      <c r="I37" s="90">
        <f>IF('Übersicht P4'!L37="","",'Übersicht P4'!L37)</f>
      </c>
      <c r="J37" s="70">
        <f t="shared" si="0"/>
      </c>
      <c r="M37" s="77">
        <f t="shared" si="1"/>
      </c>
      <c r="N37" s="38">
        <f t="shared" si="2"/>
        <v>0</v>
      </c>
      <c r="O37" s="38">
        <f t="shared" si="3"/>
        <v>0</v>
      </c>
      <c r="P37" s="36"/>
      <c r="Q37" s="38">
        <f t="shared" si="4"/>
        <v>0</v>
      </c>
      <c r="R37" s="38">
        <f t="shared" si="5"/>
        <v>0</v>
      </c>
      <c r="S37" s="39">
        <f t="shared" si="6"/>
      </c>
      <c r="T37" s="40"/>
      <c r="U37" s="39"/>
      <c r="V37" s="7" t="s">
        <v>26</v>
      </c>
      <c r="W37" s="10"/>
      <c r="X37" s="62">
        <v>4</v>
      </c>
      <c r="Y37" s="10"/>
    </row>
    <row r="38" spans="1:25" ht="13.5">
      <c r="A38" s="47"/>
      <c r="B38" s="9">
        <v>21</v>
      </c>
      <c r="C38" s="104">
        <f>IF('Übersicht P4'!C38="","",'Übersicht P4'!C38)</f>
      </c>
      <c r="D38" s="120">
        <f>IF('Übersicht P4'!D38:E38="","",'Übersicht P4'!D38:E38)</f>
      </c>
      <c r="E38" s="14"/>
      <c r="F38" s="14"/>
      <c r="G38" s="14"/>
      <c r="H38" s="14"/>
      <c r="I38" s="90">
        <f>IF('Übersicht P4'!L38="","",'Übersicht P4'!L38)</f>
      </c>
      <c r="J38" s="70">
        <f t="shared" si="0"/>
      </c>
      <c r="M38" s="77">
        <f t="shared" si="1"/>
      </c>
      <c r="N38" s="38">
        <f t="shared" si="2"/>
        <v>0</v>
      </c>
      <c r="O38" s="38">
        <f t="shared" si="3"/>
        <v>0</v>
      </c>
      <c r="P38" s="36"/>
      <c r="Q38" s="38">
        <f t="shared" si="4"/>
        <v>0</v>
      </c>
      <c r="R38" s="38">
        <f t="shared" si="5"/>
        <v>0</v>
      </c>
      <c r="S38" s="39">
        <f t="shared" si="6"/>
      </c>
      <c r="T38" s="40"/>
      <c r="U38" s="39"/>
      <c r="V38" s="1" t="s">
        <v>27</v>
      </c>
      <c r="W38" s="10"/>
      <c r="X38" s="62">
        <v>5</v>
      </c>
      <c r="Y38" s="10"/>
    </row>
    <row r="39" spans="1:25" ht="13.5">
      <c r="A39" s="47"/>
      <c r="B39" s="9">
        <v>22</v>
      </c>
      <c r="C39" s="104">
        <f>IF('Übersicht P4'!C39="","",'Übersicht P4'!C39)</f>
      </c>
      <c r="D39" s="120">
        <f>IF('Übersicht P4'!D39:E39="","",'Übersicht P4'!D39:E39)</f>
      </c>
      <c r="E39" s="14"/>
      <c r="F39" s="14"/>
      <c r="G39" s="14"/>
      <c r="H39" s="14"/>
      <c r="I39" s="90">
        <f>IF('Übersicht P4'!L39="","",'Übersicht P4'!L39)</f>
      </c>
      <c r="J39" s="70">
        <f t="shared" si="0"/>
      </c>
      <c r="M39" s="77">
        <f t="shared" si="1"/>
      </c>
      <c r="N39" s="38">
        <f t="shared" si="2"/>
        <v>0</v>
      </c>
      <c r="O39" s="38">
        <f t="shared" si="3"/>
        <v>0</v>
      </c>
      <c r="P39" s="36"/>
      <c r="Q39" s="38">
        <f t="shared" si="4"/>
        <v>0</v>
      </c>
      <c r="R39" s="38">
        <f t="shared" si="5"/>
        <v>0</v>
      </c>
      <c r="S39" s="39">
        <f t="shared" si="6"/>
      </c>
      <c r="T39" s="40"/>
      <c r="U39" s="39"/>
      <c r="V39" s="2" t="s">
        <v>28</v>
      </c>
      <c r="W39" s="10"/>
      <c r="X39" s="62">
        <v>6</v>
      </c>
      <c r="Y39" s="10"/>
    </row>
    <row r="40" spans="1:25" ht="13.5">
      <c r="A40" s="47"/>
      <c r="B40" s="9">
        <v>23</v>
      </c>
      <c r="C40" s="104">
        <f>IF('Übersicht P4'!C40="","",'Übersicht P4'!C40)</f>
      </c>
      <c r="D40" s="120">
        <f>IF('Übersicht P4'!D40:E40="","",'Übersicht P4'!D40:E40)</f>
      </c>
      <c r="E40" s="14"/>
      <c r="F40" s="14"/>
      <c r="G40" s="14"/>
      <c r="H40" s="14"/>
      <c r="I40" s="90">
        <f>IF('Übersicht P4'!L40="","",'Übersicht P4'!L40)</f>
      </c>
      <c r="J40" s="70">
        <f t="shared" si="0"/>
      </c>
      <c r="M40" s="77">
        <f t="shared" si="1"/>
      </c>
      <c r="N40" s="38">
        <f t="shared" si="2"/>
        <v>0</v>
      </c>
      <c r="O40" s="38">
        <f t="shared" si="3"/>
        <v>0</v>
      </c>
      <c r="P40" s="36"/>
      <c r="Q40" s="38">
        <f t="shared" si="4"/>
        <v>0</v>
      </c>
      <c r="R40" s="38">
        <f t="shared" si="5"/>
        <v>0</v>
      </c>
      <c r="S40" s="39">
        <f t="shared" si="6"/>
      </c>
      <c r="T40" s="40"/>
      <c r="U40" s="39"/>
      <c r="V40" s="2" t="s">
        <v>29</v>
      </c>
      <c r="W40" s="10"/>
      <c r="X40" s="62">
        <v>7</v>
      </c>
      <c r="Y40" s="10"/>
    </row>
    <row r="41" spans="1:25" ht="13.5">
      <c r="A41" s="47"/>
      <c r="B41" s="9">
        <v>24</v>
      </c>
      <c r="C41" s="104">
        <f>IF('Übersicht P4'!C41="","",'Übersicht P4'!C41)</f>
      </c>
      <c r="D41" s="120">
        <f>IF('Übersicht P4'!D41:E41="","",'Übersicht P4'!D41:E41)</f>
      </c>
      <c r="E41" s="14"/>
      <c r="F41" s="14"/>
      <c r="G41" s="14"/>
      <c r="H41" s="14"/>
      <c r="I41" s="90">
        <f>IF('Übersicht P4'!L41="","",'Übersicht P4'!L41)</f>
      </c>
      <c r="J41" s="70">
        <f t="shared" si="0"/>
      </c>
      <c r="M41" s="77">
        <f t="shared" si="1"/>
      </c>
      <c r="N41" s="38">
        <f t="shared" si="2"/>
        <v>0</v>
      </c>
      <c r="O41" s="38">
        <f t="shared" si="3"/>
        <v>0</v>
      </c>
      <c r="P41" s="36"/>
      <c r="Q41" s="38">
        <f t="shared" si="4"/>
        <v>0</v>
      </c>
      <c r="R41" s="38">
        <f t="shared" si="5"/>
        <v>0</v>
      </c>
      <c r="S41" s="39">
        <f t="shared" si="6"/>
      </c>
      <c r="T41" s="40"/>
      <c r="U41" s="39"/>
      <c r="V41" s="2" t="s">
        <v>30</v>
      </c>
      <c r="W41" s="10"/>
      <c r="X41" s="62">
        <v>8</v>
      </c>
      <c r="Y41" s="10"/>
    </row>
    <row r="42" spans="1:25" ht="13.5">
      <c r="A42" s="47"/>
      <c r="B42" s="9">
        <v>25</v>
      </c>
      <c r="C42" s="104">
        <f>IF('Übersicht P4'!C42="","",'Übersicht P4'!C42)</f>
      </c>
      <c r="D42" s="120">
        <f>IF('Übersicht P4'!D42:E42="","",'Übersicht P4'!D42:E42)</f>
      </c>
      <c r="E42" s="14"/>
      <c r="F42" s="14"/>
      <c r="G42" s="14"/>
      <c r="H42" s="14"/>
      <c r="I42" s="90">
        <f>IF('Übersicht P4'!L42="","",'Übersicht P4'!L42)</f>
      </c>
      <c r="J42" s="70">
        <f t="shared" si="0"/>
      </c>
      <c r="M42" s="77">
        <f t="shared" si="1"/>
      </c>
      <c r="N42" s="38">
        <f t="shared" si="2"/>
        <v>0</v>
      </c>
      <c r="O42" s="38">
        <f t="shared" si="3"/>
        <v>0</v>
      </c>
      <c r="P42" s="36"/>
      <c r="Q42" s="38">
        <f t="shared" si="4"/>
        <v>0</v>
      </c>
      <c r="R42" s="38">
        <f t="shared" si="5"/>
        <v>0</v>
      </c>
      <c r="S42" s="39">
        <f t="shared" si="6"/>
      </c>
      <c r="T42" s="40"/>
      <c r="U42" s="39"/>
      <c r="V42" s="2" t="s">
        <v>31</v>
      </c>
      <c r="W42" s="10"/>
      <c r="X42" s="62">
        <v>9</v>
      </c>
      <c r="Y42" s="10"/>
    </row>
    <row r="43" spans="1:25" ht="13.5">
      <c r="A43" s="47"/>
      <c r="B43" s="9">
        <v>26</v>
      </c>
      <c r="C43" s="104">
        <f>IF('Übersicht P4'!C43="","",'Übersicht P4'!C43)</f>
      </c>
      <c r="D43" s="120">
        <f>IF('Übersicht P4'!D43:E43="","",'Übersicht P4'!D43:E43)</f>
      </c>
      <c r="E43" s="14"/>
      <c r="F43" s="14"/>
      <c r="G43" s="14"/>
      <c r="H43" s="14"/>
      <c r="I43" s="90">
        <f>IF('Übersicht P4'!L43="","",'Übersicht P4'!L43)</f>
      </c>
      <c r="J43" s="70">
        <f t="shared" si="0"/>
      </c>
      <c r="M43" s="77">
        <f t="shared" si="1"/>
      </c>
      <c r="N43" s="38">
        <f t="shared" si="2"/>
        <v>0</v>
      </c>
      <c r="O43" s="38">
        <f t="shared" si="3"/>
        <v>0</v>
      </c>
      <c r="P43" s="36"/>
      <c r="Q43" s="38">
        <f t="shared" si="4"/>
        <v>0</v>
      </c>
      <c r="R43" s="38">
        <f t="shared" si="5"/>
        <v>0</v>
      </c>
      <c r="S43" s="39">
        <f t="shared" si="6"/>
      </c>
      <c r="T43" s="40"/>
      <c r="U43" s="39"/>
      <c r="V43" s="2" t="s">
        <v>32</v>
      </c>
      <c r="W43" s="10"/>
      <c r="X43" s="62">
        <v>10</v>
      </c>
      <c r="Y43" s="10"/>
    </row>
    <row r="44" spans="1:25" ht="13.5">
      <c r="A44" s="47"/>
      <c r="B44" s="9">
        <v>27</v>
      </c>
      <c r="C44" s="104">
        <f>IF('Übersicht P4'!C44="","",'Übersicht P4'!C44)</f>
      </c>
      <c r="D44" s="120">
        <f>IF('Übersicht P4'!D44:E44="","",'Übersicht P4'!D44:E44)</f>
      </c>
      <c r="E44" s="14"/>
      <c r="F44" s="14"/>
      <c r="G44" s="14"/>
      <c r="H44" s="14"/>
      <c r="I44" s="90">
        <f>IF('Übersicht P4'!L44="","",'Übersicht P4'!L44)</f>
      </c>
      <c r="J44" s="70">
        <f t="shared" si="0"/>
      </c>
      <c r="M44" s="77">
        <f t="shared" si="1"/>
      </c>
      <c r="N44" s="38">
        <f t="shared" si="2"/>
        <v>0</v>
      </c>
      <c r="O44" s="38">
        <f t="shared" si="3"/>
        <v>0</v>
      </c>
      <c r="P44" s="36"/>
      <c r="Q44" s="38">
        <f t="shared" si="4"/>
        <v>0</v>
      </c>
      <c r="R44" s="38">
        <f t="shared" si="5"/>
        <v>0</v>
      </c>
      <c r="S44" s="39">
        <f t="shared" si="6"/>
      </c>
      <c r="T44" s="40"/>
      <c r="U44" s="39"/>
      <c r="V44" s="6" t="s">
        <v>33</v>
      </c>
      <c r="W44" s="10"/>
      <c r="X44" s="62">
        <v>11</v>
      </c>
      <c r="Y44" s="10"/>
    </row>
    <row r="45" spans="1:25" ht="14.25" thickBot="1">
      <c r="A45" s="47"/>
      <c r="B45" s="9">
        <v>28</v>
      </c>
      <c r="C45" s="104">
        <f>IF('Übersicht P4'!C45="","",'Übersicht P4'!C45)</f>
      </c>
      <c r="D45" s="120">
        <f>IF('Übersicht P4'!D45:E45="","",'Übersicht P4'!D45:E45)</f>
      </c>
      <c r="E45" s="14"/>
      <c r="F45" s="14"/>
      <c r="G45" s="14"/>
      <c r="H45" s="14"/>
      <c r="I45" s="90">
        <f>IF('Übersicht P4'!L45="","",'Übersicht P4'!L45)</f>
      </c>
      <c r="J45" s="70">
        <f t="shared" si="0"/>
      </c>
      <c r="M45" s="77">
        <f t="shared" si="1"/>
      </c>
      <c r="N45" s="38">
        <f t="shared" si="2"/>
        <v>0</v>
      </c>
      <c r="O45" s="38">
        <f t="shared" si="3"/>
        <v>0</v>
      </c>
      <c r="P45" s="36"/>
      <c r="Q45" s="38">
        <f t="shared" si="4"/>
        <v>0</v>
      </c>
      <c r="R45" s="38">
        <f t="shared" si="5"/>
        <v>0</v>
      </c>
      <c r="S45" s="39">
        <f t="shared" si="6"/>
      </c>
      <c r="T45" s="40"/>
      <c r="U45" s="39"/>
      <c r="V45" s="8" t="s">
        <v>34</v>
      </c>
      <c r="W45" s="10"/>
      <c r="X45" s="62">
        <v>12</v>
      </c>
      <c r="Y45" s="10"/>
    </row>
    <row r="46" spans="1:25" ht="13.5">
      <c r="A46" s="47"/>
      <c r="B46" s="9">
        <v>29</v>
      </c>
      <c r="C46" s="104">
        <f>IF('Übersicht P4'!C46="","",'Übersicht P4'!C46)</f>
      </c>
      <c r="D46" s="120">
        <f>IF('Übersicht P4'!D46:E46="","",'Übersicht P4'!D46:E46)</f>
      </c>
      <c r="E46" s="14"/>
      <c r="F46" s="14"/>
      <c r="G46" s="14"/>
      <c r="H46" s="14"/>
      <c r="I46" s="90">
        <f>IF('Übersicht P4'!L46="","",'Übersicht P4'!L46)</f>
      </c>
      <c r="J46" s="70">
        <f t="shared" si="0"/>
      </c>
      <c r="M46" s="77">
        <f t="shared" si="1"/>
      </c>
      <c r="N46" s="38">
        <f t="shared" si="2"/>
        <v>0</v>
      </c>
      <c r="O46" s="38">
        <f t="shared" si="3"/>
        <v>0</v>
      </c>
      <c r="P46" s="36"/>
      <c r="Q46" s="38">
        <f t="shared" si="4"/>
        <v>0</v>
      </c>
      <c r="R46" s="38">
        <f t="shared" si="5"/>
        <v>0</v>
      </c>
      <c r="S46" s="39">
        <f t="shared" si="6"/>
      </c>
      <c r="T46" s="40"/>
      <c r="U46" s="39"/>
      <c r="V46" s="1" t="s">
        <v>41</v>
      </c>
      <c r="W46" s="10"/>
      <c r="X46" s="62">
        <v>13</v>
      </c>
      <c r="Y46" s="10"/>
    </row>
    <row r="47" spans="1:25" ht="13.5">
      <c r="A47" s="47"/>
      <c r="B47" s="9">
        <v>30</v>
      </c>
      <c r="C47" s="104">
        <f>IF('Übersicht P4'!C47="","",'Übersicht P4'!C47)</f>
      </c>
      <c r="D47" s="120">
        <f>IF('Übersicht P4'!D47:E47="","",'Übersicht P4'!D47:E47)</f>
      </c>
      <c r="E47" s="14"/>
      <c r="F47" s="14"/>
      <c r="G47" s="14"/>
      <c r="H47" s="14"/>
      <c r="I47" s="90">
        <f>IF('Übersicht P4'!L47="","",'Übersicht P4'!L47)</f>
      </c>
      <c r="J47" s="70">
        <f t="shared" si="0"/>
      </c>
      <c r="M47" s="77">
        <f t="shared" si="1"/>
      </c>
      <c r="N47" s="38">
        <f t="shared" si="2"/>
        <v>0</v>
      </c>
      <c r="O47" s="38">
        <f t="shared" si="3"/>
        <v>0</v>
      </c>
      <c r="P47" s="36"/>
      <c r="Q47" s="38">
        <f t="shared" si="4"/>
        <v>0</v>
      </c>
      <c r="R47" s="38">
        <f t="shared" si="5"/>
        <v>0</v>
      </c>
      <c r="S47" s="39">
        <f t="shared" si="6"/>
      </c>
      <c r="T47" s="40"/>
      <c r="U47" s="39"/>
      <c r="V47" s="2" t="s">
        <v>39</v>
      </c>
      <c r="W47" s="10"/>
      <c r="X47" s="62">
        <v>14</v>
      </c>
      <c r="Y47" s="10"/>
    </row>
    <row r="48" spans="1:25" ht="14.25" thickBot="1">
      <c r="A48" s="47"/>
      <c r="B48" s="9">
        <v>31</v>
      </c>
      <c r="C48" s="104">
        <f>IF('Übersicht P4'!C48="","",'Übersicht P4'!C48)</f>
      </c>
      <c r="D48" s="120">
        <f>IF('Übersicht P4'!D48:E48="","",'Übersicht P4'!D48:E48)</f>
      </c>
      <c r="E48" s="14"/>
      <c r="F48" s="14"/>
      <c r="G48" s="14"/>
      <c r="H48" s="14"/>
      <c r="I48" s="90">
        <f>IF('Übersicht P4'!L48="","",'Übersicht P4'!L48)</f>
      </c>
      <c r="J48" s="70">
        <f t="shared" si="0"/>
      </c>
      <c r="M48" s="77">
        <f t="shared" si="1"/>
      </c>
      <c r="N48" s="38">
        <f t="shared" si="2"/>
        <v>0</v>
      </c>
      <c r="O48" s="38">
        <f t="shared" si="3"/>
        <v>0</v>
      </c>
      <c r="P48" s="36"/>
      <c r="Q48" s="38">
        <f t="shared" si="4"/>
        <v>0</v>
      </c>
      <c r="R48" s="38">
        <f t="shared" si="5"/>
        <v>0</v>
      </c>
      <c r="S48" s="39">
        <f t="shared" si="6"/>
      </c>
      <c r="T48" s="40"/>
      <c r="U48" s="39"/>
      <c r="V48" s="5" t="s">
        <v>35</v>
      </c>
      <c r="W48" s="10"/>
      <c r="X48" s="63">
        <v>15</v>
      </c>
      <c r="Y48" s="10"/>
    </row>
    <row r="49" spans="1:25" ht="13.5">
      <c r="A49" s="47"/>
      <c r="B49" s="9">
        <v>32</v>
      </c>
      <c r="C49" s="104">
        <f>IF('Übersicht P4'!C49="","",'Übersicht P4'!C49)</f>
      </c>
      <c r="D49" s="120">
        <f>IF('Übersicht P4'!D49:E49="","",'Übersicht P4'!D49:E49)</f>
      </c>
      <c r="E49" s="14"/>
      <c r="F49" s="14"/>
      <c r="G49" s="14"/>
      <c r="H49" s="14"/>
      <c r="I49" s="90">
        <f>IF('Übersicht P4'!L49="","",'Übersicht P4'!L49)</f>
      </c>
      <c r="J49" s="70">
        <f t="shared" si="0"/>
      </c>
      <c r="M49" s="77">
        <f t="shared" si="1"/>
      </c>
      <c r="N49" s="38">
        <f t="shared" si="2"/>
        <v>0</v>
      </c>
      <c r="O49" s="38">
        <f t="shared" si="3"/>
        <v>0</v>
      </c>
      <c r="P49" s="36"/>
      <c r="Q49" s="38">
        <f t="shared" si="4"/>
        <v>0</v>
      </c>
      <c r="R49" s="38">
        <f t="shared" si="5"/>
        <v>0</v>
      </c>
      <c r="S49" s="39">
        <f t="shared" si="6"/>
      </c>
      <c r="T49" s="40"/>
      <c r="U49" s="39"/>
      <c r="V49" s="2" t="s">
        <v>36</v>
      </c>
      <c r="W49" s="10"/>
      <c r="X49" s="10"/>
      <c r="Y49" s="10"/>
    </row>
    <row r="50" spans="1:25" ht="13.5">
      <c r="A50" s="47"/>
      <c r="B50" s="9">
        <v>33</v>
      </c>
      <c r="C50" s="104">
        <f>IF('Übersicht P4'!C50="","",'Übersicht P4'!C50)</f>
      </c>
      <c r="D50" s="120">
        <f>IF('Übersicht P4'!D50:E50="","",'Übersicht P4'!D50:E50)</f>
      </c>
      <c r="E50" s="14"/>
      <c r="F50" s="14"/>
      <c r="G50" s="14"/>
      <c r="H50" s="14"/>
      <c r="I50" s="90">
        <f>IF('Übersicht P4'!L50="","",'Übersicht P4'!L50)</f>
      </c>
      <c r="J50" s="70">
        <f t="shared" si="0"/>
      </c>
      <c r="M50" s="77">
        <f t="shared" si="1"/>
      </c>
      <c r="N50" s="38">
        <f t="shared" si="2"/>
        <v>0</v>
      </c>
      <c r="O50" s="38">
        <f t="shared" si="3"/>
        <v>0</v>
      </c>
      <c r="P50" s="36"/>
      <c r="Q50" s="38">
        <f t="shared" si="4"/>
        <v>0</v>
      </c>
      <c r="R50" s="38">
        <f t="shared" si="5"/>
        <v>0</v>
      </c>
      <c r="S50" s="39">
        <f t="shared" si="6"/>
      </c>
      <c r="T50" s="40"/>
      <c r="U50" s="39"/>
      <c r="V50" s="2" t="s">
        <v>37</v>
      </c>
      <c r="W50" s="10"/>
      <c r="X50" s="10"/>
      <c r="Y50" s="10"/>
    </row>
    <row r="51" spans="1:25" ht="14.25" thickBot="1">
      <c r="A51" s="47"/>
      <c r="B51" s="9">
        <v>34</v>
      </c>
      <c r="C51" s="104">
        <f>IF('Übersicht P4'!C51="","",'Übersicht P4'!C51)</f>
      </c>
      <c r="D51" s="120">
        <f>IF('Übersicht P4'!D51:E51="","",'Übersicht P4'!D51:E51)</f>
      </c>
      <c r="E51" s="14"/>
      <c r="F51" s="14"/>
      <c r="G51" s="14"/>
      <c r="H51" s="14"/>
      <c r="I51" s="90">
        <f>IF('Übersicht P4'!L51="","",'Übersicht P4'!L51)</f>
      </c>
      <c r="J51" s="70">
        <f t="shared" si="0"/>
      </c>
      <c r="M51" s="77">
        <f t="shared" si="1"/>
      </c>
      <c r="N51" s="38">
        <f t="shared" si="2"/>
        <v>0</v>
      </c>
      <c r="O51" s="38">
        <f t="shared" si="3"/>
        <v>0</v>
      </c>
      <c r="P51" s="36"/>
      <c r="Q51" s="38">
        <f t="shared" si="4"/>
        <v>0</v>
      </c>
      <c r="R51" s="38">
        <f t="shared" si="5"/>
        <v>0</v>
      </c>
      <c r="S51" s="39">
        <f t="shared" si="6"/>
      </c>
      <c r="T51" s="40"/>
      <c r="U51" s="39"/>
      <c r="V51" s="7" t="s">
        <v>38</v>
      </c>
      <c r="W51" s="10"/>
      <c r="X51" s="10"/>
      <c r="Y51" s="10"/>
    </row>
    <row r="52" spans="1:25" ht="14.25" thickBot="1">
      <c r="A52" s="47"/>
      <c r="B52" s="12">
        <v>35</v>
      </c>
      <c r="C52" s="105">
        <f>IF('Übersicht P4'!C52="","",'Übersicht P4'!C52)</f>
      </c>
      <c r="D52" s="121">
        <f>IF('Übersicht P4'!D52:E52="","",'Übersicht P4'!D52:E52)</f>
      </c>
      <c r="E52" s="15"/>
      <c r="F52" s="15"/>
      <c r="G52" s="15"/>
      <c r="H52" s="15"/>
      <c r="I52" s="91">
        <f>IF('Übersicht P4'!L52="","",'Übersicht P4'!L52)</f>
      </c>
      <c r="J52" s="70">
        <f t="shared" si="0"/>
      </c>
      <c r="M52" s="77">
        <f t="shared" si="1"/>
      </c>
      <c r="N52" s="38">
        <f t="shared" si="2"/>
        <v>0</v>
      </c>
      <c r="O52" s="38">
        <f t="shared" si="3"/>
        <v>0</v>
      </c>
      <c r="P52" s="36"/>
      <c r="Q52" s="38">
        <f t="shared" si="4"/>
        <v>0</v>
      </c>
      <c r="R52" s="38">
        <f t="shared" si="5"/>
        <v>0</v>
      </c>
      <c r="S52" s="39">
        <f t="shared" si="6"/>
      </c>
      <c r="T52" s="40"/>
      <c r="U52" s="39"/>
      <c r="V52" s="19"/>
      <c r="W52" s="10"/>
      <c r="X52" s="10"/>
      <c r="Y52" s="10"/>
    </row>
    <row r="53" spans="1:25" ht="13.5" thickBot="1">
      <c r="A53" s="47"/>
      <c r="B53" s="143" t="s">
        <v>78</v>
      </c>
      <c r="C53" s="144"/>
      <c r="D53" s="145"/>
      <c r="E53" s="42">
        <f>N60</f>
      </c>
      <c r="F53" s="42">
        <f>O60</f>
      </c>
      <c r="G53" s="42">
        <f>P60</f>
      </c>
      <c r="H53" s="42">
        <f>Q60</f>
      </c>
      <c r="I53" s="43" t="s">
        <v>55</v>
      </c>
      <c r="J53" s="49"/>
      <c r="N53" s="35">
        <f>SUM(N18:N52)</f>
        <v>0</v>
      </c>
      <c r="O53" s="35">
        <f>SUM(O18:O52)</f>
        <v>0</v>
      </c>
      <c r="P53" s="36"/>
      <c r="Q53" s="35">
        <f>SUM(Q18:Q52)</f>
        <v>0</v>
      </c>
      <c r="R53" s="35">
        <f>SUM(R18:R52)</f>
        <v>0</v>
      </c>
      <c r="S53" s="36"/>
      <c r="T53" s="40"/>
      <c r="U53" s="39"/>
      <c r="V53" s="20"/>
      <c r="W53" s="10"/>
      <c r="X53" s="10"/>
      <c r="Y53" s="10"/>
    </row>
    <row r="54" spans="1:25" ht="12.75">
      <c r="A54" s="47"/>
      <c r="B54" s="48"/>
      <c r="C54" s="48"/>
      <c r="D54" s="48"/>
      <c r="E54" s="48"/>
      <c r="F54" s="48"/>
      <c r="G54" s="48"/>
      <c r="H54" s="48"/>
      <c r="I54" s="48"/>
      <c r="J54" s="49"/>
      <c r="N54" s="171">
        <f>IF(O53=0,"",N53/O53)</f>
      </c>
      <c r="O54" s="171"/>
      <c r="P54" s="36"/>
      <c r="Q54" s="171">
        <f>IF(R53=0,"",Q53/R53)</f>
      </c>
      <c r="R54" s="171"/>
      <c r="S54" s="36"/>
      <c r="T54" s="40"/>
      <c r="U54" s="39"/>
      <c r="V54" s="10"/>
      <c r="W54" s="10"/>
      <c r="X54" s="10"/>
      <c r="Y54" s="10"/>
    </row>
    <row r="55" spans="1:25" ht="3.75" customHeight="1">
      <c r="A55" s="47"/>
      <c r="B55" s="230" t="s">
        <v>59</v>
      </c>
      <c r="C55" s="230"/>
      <c r="D55" s="230"/>
      <c r="E55" s="230"/>
      <c r="F55" s="230"/>
      <c r="G55" s="231"/>
      <c r="H55" s="161">
        <f>T18</f>
        <v>0</v>
      </c>
      <c r="I55" s="162"/>
      <c r="J55" s="49"/>
      <c r="N55" s="36"/>
      <c r="O55" s="36"/>
      <c r="P55" s="36"/>
      <c r="Q55" s="36"/>
      <c r="R55" s="36"/>
      <c r="S55" s="36"/>
      <c r="T55" s="36"/>
      <c r="U55" s="36"/>
      <c r="V55" s="10"/>
      <c r="W55" s="10"/>
      <c r="X55" s="10"/>
      <c r="Y55" s="10"/>
    </row>
    <row r="56" spans="1:22" ht="12.75">
      <c r="A56" s="47"/>
      <c r="B56" s="230"/>
      <c r="C56" s="230"/>
      <c r="D56" s="230"/>
      <c r="E56" s="230"/>
      <c r="F56" s="230"/>
      <c r="G56" s="231"/>
      <c r="H56" s="163"/>
      <c r="I56" s="164"/>
      <c r="J56" s="49"/>
      <c r="N56" s="94" t="s">
        <v>52</v>
      </c>
      <c r="O56" s="95"/>
      <c r="P56" s="95"/>
      <c r="Q56" s="96"/>
      <c r="R56" s="36"/>
      <c r="S56" s="36"/>
      <c r="V56" s="10"/>
    </row>
    <row r="57" spans="1:22" ht="12.75">
      <c r="A57" s="47"/>
      <c r="B57" s="53"/>
      <c r="C57" s="53"/>
      <c r="D57" s="53"/>
      <c r="E57" s="53"/>
      <c r="F57" s="53"/>
      <c r="G57" s="53"/>
      <c r="H57" s="54"/>
      <c r="I57" s="54"/>
      <c r="J57" s="49"/>
      <c r="N57" s="97"/>
      <c r="O57" s="98"/>
      <c r="P57" s="98"/>
      <c r="Q57" s="99"/>
      <c r="R57" s="36"/>
      <c r="S57" s="36"/>
      <c r="V57" s="10"/>
    </row>
    <row r="58" spans="1:22" ht="3" customHeight="1">
      <c r="A58" s="47"/>
      <c r="B58" s="230" t="s">
        <v>90</v>
      </c>
      <c r="C58" s="230"/>
      <c r="D58" s="230"/>
      <c r="E58" s="230"/>
      <c r="F58" s="230"/>
      <c r="G58" s="231"/>
      <c r="H58" s="146">
        <f>N54</f>
      </c>
      <c r="I58" s="158"/>
      <c r="J58" s="49"/>
      <c r="N58" s="100"/>
      <c r="O58" s="101"/>
      <c r="P58" s="101"/>
      <c r="Q58" s="102"/>
      <c r="R58" s="36"/>
      <c r="S58" s="36"/>
      <c r="V58" s="10"/>
    </row>
    <row r="59" spans="1:22" ht="12.75">
      <c r="A59" s="47"/>
      <c r="B59" s="230"/>
      <c r="C59" s="230"/>
      <c r="D59" s="230"/>
      <c r="E59" s="230"/>
      <c r="F59" s="230"/>
      <c r="G59" s="231"/>
      <c r="H59" s="159"/>
      <c r="I59" s="160"/>
      <c r="J59" s="49"/>
      <c r="N59" s="38">
        <v>1</v>
      </c>
      <c r="O59" s="38">
        <v>2</v>
      </c>
      <c r="P59" s="38">
        <v>3</v>
      </c>
      <c r="Q59" s="38">
        <v>4</v>
      </c>
      <c r="R59" s="36"/>
      <c r="S59" s="36"/>
      <c r="V59" s="10"/>
    </row>
    <row r="60" spans="1:22" ht="12.75">
      <c r="A60" s="47"/>
      <c r="B60" s="53"/>
      <c r="C60" s="53"/>
      <c r="D60" s="53"/>
      <c r="E60" s="53"/>
      <c r="F60" s="53"/>
      <c r="G60" s="53"/>
      <c r="H60" s="82"/>
      <c r="I60" s="82"/>
      <c r="J60" s="49"/>
      <c r="N60" s="41">
        <f>IF(COUNT(E18:E52)&gt;0,SUM(E18:E52)/COUNT(E18:E52),"")</f>
      </c>
      <c r="O60" s="41">
        <f>IF(COUNT(F18:F52)&gt;0,SUM(F18:F52)/COUNT(F18:F52),"")</f>
      </c>
      <c r="P60" s="41">
        <f>IF(COUNT(G18:G52)&gt;0,SUM(G18:G52)/COUNT(G18:G52),"")</f>
      </c>
      <c r="Q60" s="41">
        <f>IF(COUNT(H18:H52)&gt;0,SUM(H18:H52)/COUNT(H18:H52),"")</f>
      </c>
      <c r="V60" s="10"/>
    </row>
    <row r="61" spans="1:25" ht="3" customHeight="1">
      <c r="A61" s="47"/>
      <c r="B61" s="230" t="s">
        <v>102</v>
      </c>
      <c r="C61" s="230"/>
      <c r="D61" s="230"/>
      <c r="E61" s="230"/>
      <c r="F61" s="230"/>
      <c r="G61" s="231"/>
      <c r="H61" s="146">
        <f>Q54</f>
      </c>
      <c r="I61" s="147"/>
      <c r="J61" s="49"/>
      <c r="V61" s="10"/>
      <c r="W61" s="10"/>
      <c r="X61" s="10"/>
      <c r="Y61" s="10"/>
    </row>
    <row r="62" spans="1:25" ht="12.75">
      <c r="A62" s="47"/>
      <c r="B62" s="230"/>
      <c r="C62" s="230"/>
      <c r="D62" s="230"/>
      <c r="E62" s="230"/>
      <c r="F62" s="230"/>
      <c r="G62" s="231"/>
      <c r="H62" s="148"/>
      <c r="I62" s="149"/>
      <c r="J62" s="49"/>
      <c r="V62" s="10"/>
      <c r="W62" s="10"/>
      <c r="X62" s="10"/>
      <c r="Y62" s="10"/>
    </row>
    <row r="63" spans="1:25" ht="13.5" thickBot="1">
      <c r="A63" s="55"/>
      <c r="B63" s="56"/>
      <c r="C63" s="56"/>
      <c r="D63" s="56"/>
      <c r="E63" s="56"/>
      <c r="F63" s="56"/>
      <c r="G63" s="56"/>
      <c r="H63" s="56"/>
      <c r="I63" s="56"/>
      <c r="J63" s="57"/>
      <c r="V63" s="10"/>
      <c r="W63" s="10"/>
      <c r="X63" s="10"/>
      <c r="Y63" s="10"/>
    </row>
    <row r="64" ht="3.75" customHeight="1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 password="D124" sheet="1" objects="1" scenarios="1" selectLockedCells="1"/>
  <mergeCells count="26">
    <mergeCell ref="D10:I10"/>
    <mergeCell ref="I16:I17"/>
    <mergeCell ref="H61:I62"/>
    <mergeCell ref="B58:G59"/>
    <mergeCell ref="B61:G62"/>
    <mergeCell ref="B55:G56"/>
    <mergeCell ref="B16:B17"/>
    <mergeCell ref="D16:D17"/>
    <mergeCell ref="C16:C17"/>
    <mergeCell ref="B53:D53"/>
    <mergeCell ref="Q16:R16"/>
    <mergeCell ref="N54:O54"/>
    <mergeCell ref="Q54:R54"/>
    <mergeCell ref="H58:I59"/>
    <mergeCell ref="H55:I56"/>
    <mergeCell ref="E16:H16"/>
    <mergeCell ref="H2:I2"/>
    <mergeCell ref="M16:M17"/>
    <mergeCell ref="N14:O15"/>
    <mergeCell ref="N12:O13"/>
    <mergeCell ref="N16:O16"/>
    <mergeCell ref="D12:I12"/>
    <mergeCell ref="D14:I14"/>
    <mergeCell ref="D4:I4"/>
    <mergeCell ref="D6:I6"/>
    <mergeCell ref="D8:I8"/>
  </mergeCells>
  <dataValidations count="1">
    <dataValidation type="list" allowBlank="1" showInputMessage="1" showErrorMessage="1" errorTitle="Eingabefehler" error="Hier sind nur ganzzahlige Werte zwischen &#10;0 und 15 erlaubt!&#10;" sqref="E18:H52">
      <formula1>$X$32:$X$48</formula1>
    </dataValidation>
  </dataValidations>
  <printOptions/>
  <pageMargins left="0.7874015748031497" right="0.3937007874015748" top="0.2755905511811024" bottom="0.3937007874015748" header="0.2755905511811024" footer="0.1968503937007874"/>
  <pageSetup horizontalDpi="600" verticalDpi="600" orientation="portrait" paperSize="9" r:id="rId4"/>
  <headerFooter alignWithMargins="0">
    <oddFooter>&amp;L&amp;8&amp;F : &amp;A&amp;C&amp;G&amp;R&amp;8&amp;D</oddFooter>
  </headerFooter>
  <colBreaks count="1" manualBreakCount="1">
    <brk id="11" max="65535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workbookViewId="0" topLeftCell="A1">
      <selection activeCell="G10" sqref="G10:G12"/>
    </sheetView>
  </sheetViews>
  <sheetFormatPr defaultColWidth="11.421875" defaultRowHeight="12.75" zeroHeight="1"/>
  <cols>
    <col min="1" max="1" width="13.8515625" style="23" customWidth="1"/>
    <col min="2" max="3" width="11.421875" style="23" customWidth="1"/>
    <col min="4" max="4" width="15.7109375" style="23" customWidth="1"/>
    <col min="5" max="5" width="5.7109375" style="23" customWidth="1"/>
    <col min="6" max="7" width="13.7109375" style="23" customWidth="1"/>
    <col min="8" max="8" width="2.7109375" style="23" customWidth="1"/>
    <col min="9" max="16384" width="0" style="0" hidden="1" customWidth="1"/>
  </cols>
  <sheetData>
    <row r="1" spans="1:8" ht="15" customHeight="1">
      <c r="A1" s="10"/>
      <c r="B1" s="10"/>
      <c r="C1" s="10"/>
      <c r="D1" s="10"/>
      <c r="E1" s="10"/>
      <c r="F1" s="10"/>
      <c r="G1" s="10"/>
      <c r="H1" s="10"/>
    </row>
    <row r="2" spans="1:8" ht="23.25">
      <c r="A2" s="218" t="s">
        <v>53</v>
      </c>
      <c r="B2" s="218"/>
      <c r="C2" s="218"/>
      <c r="D2" s="218"/>
      <c r="E2" s="218"/>
      <c r="F2" s="218"/>
      <c r="G2" s="218"/>
      <c r="H2" s="218"/>
    </row>
    <row r="3" spans="1:8" ht="30" customHeight="1">
      <c r="A3" s="227">
        <f>IF('Übersicht P5'!H2="","",'Übersicht P5'!H2)</f>
      </c>
      <c r="B3" s="227"/>
      <c r="C3" s="227"/>
      <c r="D3" s="227"/>
      <c r="E3" s="227"/>
      <c r="F3" s="227"/>
      <c r="G3" s="227"/>
      <c r="H3" s="227"/>
    </row>
    <row r="4" spans="1:8" ht="19.5" customHeight="1">
      <c r="A4" s="32" t="s">
        <v>4</v>
      </c>
      <c r="B4" s="225">
        <f>IF('Übersicht P5'!D4="","",'Übersicht P5'!D4)</f>
      </c>
      <c r="C4" s="225"/>
      <c r="D4" s="225"/>
      <c r="E4" s="225"/>
      <c r="F4" s="225"/>
      <c r="G4" s="225"/>
      <c r="H4" s="10"/>
    </row>
    <row r="5" spans="1:8" ht="15" customHeight="1">
      <c r="A5" s="32"/>
      <c r="B5" s="21"/>
      <c r="C5" s="21"/>
      <c r="D5" s="10"/>
      <c r="E5" s="10"/>
      <c r="F5" s="10"/>
      <c r="G5" s="10"/>
      <c r="H5" s="10"/>
    </row>
    <row r="6" spans="1:8" ht="19.5" customHeight="1">
      <c r="A6" s="32" t="s">
        <v>5</v>
      </c>
      <c r="B6" s="225">
        <f>IF('Übersicht P5'!D6="","",'Übersicht P5'!D6)</f>
      </c>
      <c r="C6" s="225"/>
      <c r="D6" s="225"/>
      <c r="E6" s="225"/>
      <c r="F6" s="225"/>
      <c r="G6" s="225"/>
      <c r="H6" s="10"/>
    </row>
    <row r="7" spans="1:8" ht="15" customHeight="1">
      <c r="A7" s="21"/>
      <c r="B7" s="21"/>
      <c r="C7" s="26"/>
      <c r="D7" s="10"/>
      <c r="E7" s="10"/>
      <c r="F7" s="10"/>
      <c r="G7" s="10"/>
      <c r="H7" s="10"/>
    </row>
    <row r="8" spans="1:8" ht="15" customHeight="1">
      <c r="A8" s="21"/>
      <c r="B8" s="21"/>
      <c r="C8" s="26"/>
      <c r="D8" s="10"/>
      <c r="E8" s="10"/>
      <c r="F8" s="10"/>
      <c r="G8" s="10"/>
      <c r="H8" s="10"/>
    </row>
    <row r="9" spans="1:8" ht="19.5" customHeight="1">
      <c r="A9" s="226" t="s">
        <v>56</v>
      </c>
      <c r="B9" s="226"/>
      <c r="C9" s="226"/>
      <c r="D9" s="226"/>
      <c r="E9" s="10"/>
      <c r="F9" s="10"/>
      <c r="G9" s="10"/>
      <c r="H9" s="10"/>
    </row>
    <row r="10" spans="1:8" ht="15" customHeight="1">
      <c r="A10"/>
      <c r="B10" s="21"/>
      <c r="C10" s="26"/>
      <c r="D10" s="10"/>
      <c r="E10" s="222" t="s">
        <v>60</v>
      </c>
      <c r="F10" s="223"/>
      <c r="G10" s="219"/>
      <c r="H10" s="10"/>
    </row>
    <row r="11" spans="1:8" ht="15" customHeight="1">
      <c r="A11" s="27"/>
      <c r="B11" s="21"/>
      <c r="C11" s="26"/>
      <c r="D11" s="10"/>
      <c r="E11" s="224"/>
      <c r="F11" s="223"/>
      <c r="G11" s="220"/>
      <c r="H11" s="10"/>
    </row>
    <row r="12" spans="1:8" ht="15" customHeight="1">
      <c r="A12" s="27"/>
      <c r="B12" s="21"/>
      <c r="C12" s="26"/>
      <c r="D12" s="10"/>
      <c r="E12" s="224"/>
      <c r="F12" s="223"/>
      <c r="G12" s="221"/>
      <c r="H12" s="10"/>
    </row>
    <row r="13" spans="1:8" ht="15" customHeight="1">
      <c r="A13" s="27"/>
      <c r="B13" s="21"/>
      <c r="C13" s="26"/>
      <c r="D13" s="26"/>
      <c r="E13" s="26"/>
      <c r="F13" s="26"/>
      <c r="G13" s="26"/>
      <c r="H13" s="26"/>
    </row>
    <row r="14" spans="1:8" ht="15" customHeight="1">
      <c r="A14" s="21"/>
      <c r="B14" s="200">
        <f>IF('Übersicht P5'!D8="","",'Übersicht P5'!D8)</f>
      </c>
      <c r="C14" s="201"/>
      <c r="D14" s="201"/>
      <c r="E14" s="201"/>
      <c r="F14" s="201"/>
      <c r="G14" s="202"/>
      <c r="H14" s="26"/>
    </row>
    <row r="15" spans="1:8" ht="18" customHeight="1">
      <c r="A15" s="31" t="s">
        <v>6</v>
      </c>
      <c r="B15" s="203"/>
      <c r="C15" s="204"/>
      <c r="D15" s="204"/>
      <c r="E15" s="204"/>
      <c r="F15" s="204"/>
      <c r="G15" s="205"/>
      <c r="H15" s="26"/>
    </row>
    <row r="16" spans="1:12" ht="15" customHeight="1">
      <c r="A16" s="30"/>
      <c r="B16" s="206"/>
      <c r="C16" s="207"/>
      <c r="D16" s="207"/>
      <c r="E16" s="207"/>
      <c r="F16" s="207"/>
      <c r="G16" s="208"/>
      <c r="H16" s="26"/>
      <c r="I16" s="24"/>
      <c r="J16" s="24"/>
      <c r="K16" s="24"/>
      <c r="L16" s="24"/>
    </row>
    <row r="17" spans="1:12" ht="15" customHeight="1">
      <c r="A17" s="30"/>
      <c r="B17" s="21"/>
      <c r="C17" s="26"/>
      <c r="D17" s="26"/>
      <c r="E17" s="26"/>
      <c r="F17" s="26"/>
      <c r="G17" s="26"/>
      <c r="H17" s="26"/>
      <c r="I17" s="24"/>
      <c r="J17" s="24"/>
      <c r="K17" s="24"/>
      <c r="L17" s="24"/>
    </row>
    <row r="18" spans="1:12" ht="15" customHeight="1">
      <c r="A18" s="30"/>
      <c r="B18" s="209" t="str">
        <f>IF('Übersicht P5'!D12="","",CONCATENATE('Übersicht P5'!D12," (",'Übersicht P5'!D10,")"))</f>
        <v>P5 (grundlegendes Anforderungsniveau)</v>
      </c>
      <c r="C18" s="210"/>
      <c r="D18" s="210"/>
      <c r="E18" s="210"/>
      <c r="F18" s="210"/>
      <c r="G18" s="211"/>
      <c r="H18" s="26"/>
      <c r="I18" s="24"/>
      <c r="J18" s="24"/>
      <c r="K18" s="24"/>
      <c r="L18" s="24"/>
    </row>
    <row r="19" spans="1:12" ht="18" customHeight="1">
      <c r="A19" s="32" t="s">
        <v>7</v>
      </c>
      <c r="B19" s="212"/>
      <c r="C19" s="213"/>
      <c r="D19" s="213"/>
      <c r="E19" s="213"/>
      <c r="F19" s="213"/>
      <c r="G19" s="214"/>
      <c r="H19" s="26"/>
      <c r="I19" s="24"/>
      <c r="J19" s="24"/>
      <c r="K19" s="24"/>
      <c r="L19" s="24"/>
    </row>
    <row r="20" spans="1:12" ht="15" customHeight="1">
      <c r="A20" s="30"/>
      <c r="B20" s="215"/>
      <c r="C20" s="216"/>
      <c r="D20" s="216"/>
      <c r="E20" s="216"/>
      <c r="F20" s="216"/>
      <c r="G20" s="217"/>
      <c r="H20" s="26"/>
      <c r="I20" s="24"/>
      <c r="J20" s="24"/>
      <c r="K20" s="24"/>
      <c r="L20" s="24"/>
    </row>
    <row r="21" spans="2:12" ht="15" customHeight="1">
      <c r="B21" s="199"/>
      <c r="C21" s="199"/>
      <c r="D21" s="199"/>
      <c r="E21" s="199"/>
      <c r="F21" s="199"/>
      <c r="G21" s="199"/>
      <c r="H21" s="26"/>
      <c r="I21" s="24"/>
      <c r="J21" s="24"/>
      <c r="K21" s="24"/>
      <c r="L21" s="24"/>
    </row>
    <row r="22" spans="1:8" ht="15" customHeight="1">
      <c r="A22" s="22"/>
      <c r="F22" s="185">
        <f>'Übersicht P5'!H55</f>
        <v>0</v>
      </c>
      <c r="G22" s="186"/>
      <c r="H22" s="28"/>
    </row>
    <row r="23" spans="1:8" ht="18" customHeight="1">
      <c r="A23" s="184" t="str">
        <f>'Übersicht P5'!B55</f>
        <v>Anzahl der Schülerinnen und Schüler, die an der Abiturprüfung teilgenommen haben:</v>
      </c>
      <c r="B23" s="184"/>
      <c r="C23" s="184"/>
      <c r="D23" s="184"/>
      <c r="E23" s="65"/>
      <c r="F23" s="187"/>
      <c r="G23" s="188"/>
      <c r="H23" s="10"/>
    </row>
    <row r="24" spans="1:8" ht="18" customHeight="1">
      <c r="A24" s="184"/>
      <c r="B24" s="184"/>
      <c r="C24" s="184"/>
      <c r="D24" s="184"/>
      <c r="E24" s="65"/>
      <c r="F24" s="187"/>
      <c r="G24" s="188"/>
      <c r="H24" s="10"/>
    </row>
    <row r="25" spans="1:7" ht="15" customHeight="1">
      <c r="A25" s="22"/>
      <c r="F25" s="189"/>
      <c r="G25" s="190"/>
    </row>
    <row r="26" spans="1:7" ht="15" customHeight="1">
      <c r="A26" s="22"/>
      <c r="F26" s="33"/>
      <c r="G26" s="33"/>
    </row>
    <row r="27" spans="1:8" ht="15" customHeight="1">
      <c r="A27" s="22"/>
      <c r="F27" s="191">
        <f>'Übersicht P5'!H58</f>
      </c>
      <c r="G27" s="192"/>
      <c r="H27" s="28"/>
    </row>
    <row r="28" spans="1:8" ht="18" customHeight="1">
      <c r="A28" s="184" t="str">
        <f>'Übersicht P5'!B58</f>
        <v>Durchschnitt der Halbjahresergebnisse dieser Schülerinnen und Schüler:</v>
      </c>
      <c r="B28" s="184"/>
      <c r="C28" s="184"/>
      <c r="D28" s="184"/>
      <c r="E28" s="65"/>
      <c r="F28" s="193"/>
      <c r="G28" s="194"/>
      <c r="H28" s="10"/>
    </row>
    <row r="29" spans="1:8" ht="18" customHeight="1">
      <c r="A29" s="184"/>
      <c r="B29" s="184"/>
      <c r="C29" s="184"/>
      <c r="D29" s="184"/>
      <c r="E29" s="65"/>
      <c r="F29" s="193"/>
      <c r="G29" s="194"/>
      <c r="H29" s="10"/>
    </row>
    <row r="30" spans="1:7" ht="15" customHeight="1">
      <c r="A30" s="22"/>
      <c r="F30" s="195"/>
      <c r="G30" s="196"/>
    </row>
    <row r="31" spans="1:7" ht="15" customHeight="1">
      <c r="A31" s="22"/>
      <c r="F31" s="33"/>
      <c r="G31" s="33"/>
    </row>
    <row r="32" spans="1:8" ht="15" customHeight="1">
      <c r="A32" s="22"/>
      <c r="F32" s="191">
        <f>'Übersicht P5'!H61</f>
      </c>
      <c r="G32" s="192"/>
      <c r="H32" s="28"/>
    </row>
    <row r="33" spans="1:8" ht="18" customHeight="1">
      <c r="A33" s="184" t="str">
        <f>'Übersicht P5'!B61</f>
        <v>Durchschnitt der mündlichen Abiturprüfung dieser Schülerinnen und Schüler:</v>
      </c>
      <c r="B33" s="184"/>
      <c r="C33" s="184"/>
      <c r="D33" s="184"/>
      <c r="E33" s="65"/>
      <c r="F33" s="193"/>
      <c r="G33" s="194"/>
      <c r="H33" s="10"/>
    </row>
    <row r="34" spans="1:8" ht="18" customHeight="1">
      <c r="A34" s="184"/>
      <c r="B34" s="184"/>
      <c r="C34" s="184"/>
      <c r="D34" s="184"/>
      <c r="E34" s="65"/>
      <c r="F34" s="193"/>
      <c r="G34" s="194"/>
      <c r="H34" s="10"/>
    </row>
    <row r="35" spans="1:7" ht="15" customHeight="1">
      <c r="A35" s="22"/>
      <c r="F35" s="195"/>
      <c r="G35" s="196"/>
    </row>
    <row r="36" spans="1:7" ht="15" customHeight="1">
      <c r="A36" s="22"/>
      <c r="F36" s="68"/>
      <c r="G36" s="68"/>
    </row>
    <row r="37" spans="1:7" ht="15" customHeight="1">
      <c r="A37" s="22"/>
      <c r="F37" s="68"/>
      <c r="G37" s="68"/>
    </row>
    <row r="38" ht="15" customHeight="1">
      <c r="A38" s="29"/>
    </row>
    <row r="39" ht="15" customHeight="1">
      <c r="A39" s="29"/>
    </row>
    <row r="40" spans="1:8" ht="15" customHeight="1">
      <c r="A40" s="197">
        <f>IF('Übersicht P5'!D6="","",CONCATENATE('Übersicht P5'!D6," ,"))</f>
      </c>
      <c r="B40" s="197"/>
      <c r="C40" s="197"/>
      <c r="D40" s="34">
        <f ca="1">TODAY()</f>
        <v>41668</v>
      </c>
      <c r="E40" s="198"/>
      <c r="F40" s="198"/>
      <c r="G40" s="198"/>
      <c r="H40" s="198"/>
    </row>
    <row r="41" spans="1:8" ht="15" customHeight="1">
      <c r="A41" s="29"/>
      <c r="B41" s="69"/>
      <c r="D41" s="25"/>
      <c r="E41" s="183">
        <f>IF('Übersicht P5'!D14="","",CONCATENATE('Übersicht P5'!D14," (Kursleitung)"))</f>
      </c>
      <c r="F41" s="183"/>
      <c r="G41" s="183"/>
      <c r="H41" s="183"/>
    </row>
    <row r="42" ht="15" customHeight="1">
      <c r="A42" s="28"/>
    </row>
    <row r="43" ht="15.75" hidden="1">
      <c r="A43" s="28"/>
    </row>
    <row r="44" ht="15.75" hidden="1">
      <c r="A44" s="28"/>
    </row>
    <row r="45" ht="15.75" hidden="1">
      <c r="A45" s="28"/>
    </row>
    <row r="46" ht="15.75" hidden="1">
      <c r="A46" s="28"/>
    </row>
    <row r="47" ht="15.75" hidden="1">
      <c r="A47" s="28"/>
    </row>
    <row r="48" ht="15.75" hidden="1">
      <c r="A48" s="28"/>
    </row>
    <row r="49" ht="15.75" hidden="1">
      <c r="A49" s="28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password="D124" sheet="1" objects="1" scenarios="1" selectLockedCells="1"/>
  <mergeCells count="19">
    <mergeCell ref="E41:H41"/>
    <mergeCell ref="A23:D24"/>
    <mergeCell ref="F22:G25"/>
    <mergeCell ref="F27:G30"/>
    <mergeCell ref="A28:D29"/>
    <mergeCell ref="F32:G35"/>
    <mergeCell ref="A40:C40"/>
    <mergeCell ref="E40:H40"/>
    <mergeCell ref="B21:G21"/>
    <mergeCell ref="B14:G16"/>
    <mergeCell ref="B18:G20"/>
    <mergeCell ref="A33:D34"/>
    <mergeCell ref="A2:H2"/>
    <mergeCell ref="G10:G12"/>
    <mergeCell ref="E10:F12"/>
    <mergeCell ref="B4:G4"/>
    <mergeCell ref="B6:G6"/>
    <mergeCell ref="A9:D9"/>
    <mergeCell ref="A3:H3"/>
  </mergeCells>
  <printOptions/>
  <pageMargins left="0.75" right="0.41" top="0.39" bottom="0.4" header="0.38" footer="0.2"/>
  <pageSetup horizontalDpi="600" verticalDpi="600" orientation="portrait" paperSize="9" r:id="rId2"/>
  <headerFooter alignWithMargins="0">
    <oddFooter>&amp;L&amp;8&amp;F : &amp;A&amp;C&amp;G&amp;R&amp;8&amp;D</oddFooter>
  </headerFooter>
  <rowBreaks count="1" manualBreakCount="1">
    <brk id="42" max="255" man="1"/>
  </rowBreaks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Nds. Kultusministerium</dc:creator>
  <cp:keywords/>
  <dc:description/>
  <cp:lastModifiedBy>MK00170</cp:lastModifiedBy>
  <cp:lastPrinted>2014-01-29T09:53:25Z</cp:lastPrinted>
  <dcterms:created xsi:type="dcterms:W3CDTF">2007-09-24T13:57:05Z</dcterms:created>
  <dcterms:modified xsi:type="dcterms:W3CDTF">2014-01-29T09:53:30Z</dcterms:modified>
  <cp:category/>
  <cp:version/>
  <cp:contentType/>
  <cp:contentStatus/>
</cp:coreProperties>
</file>