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elle" sheetId="1" r:id="rId1"/>
    <sheet name="Berechnung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<sst xmlns="http://schemas.openxmlformats.org/spreadsheetml/2006/main" count="69" uniqueCount="53">
  <si>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3. Prüfungsfach</t>
  </si>
  <si>
    <t>4. Prüfungsfach</t>
  </si>
  <si>
    <t>12/1</t>
  </si>
  <si>
    <t>12/2</t>
  </si>
  <si>
    <t>13/1</t>
  </si>
  <si>
    <t>13/2</t>
  </si>
  <si>
    <t>Prüfung</t>
  </si>
  <si>
    <t>Deutsch</t>
  </si>
  <si>
    <t>Englisch</t>
  </si>
  <si>
    <t>Französisch</t>
  </si>
  <si>
    <t>Latein</t>
  </si>
  <si>
    <t>Spanisch</t>
  </si>
  <si>
    <t>Niederländisch</t>
  </si>
  <si>
    <t>Kunst</t>
  </si>
  <si>
    <t>Musik</t>
  </si>
  <si>
    <t>Darstellendes Spiel</t>
  </si>
  <si>
    <t>Politik</t>
  </si>
  <si>
    <t>Geschichte</t>
  </si>
  <si>
    <t>Erdkunde</t>
  </si>
  <si>
    <t>Pädagogik</t>
  </si>
  <si>
    <t>Rechtskunde</t>
  </si>
  <si>
    <t>Philosophie</t>
  </si>
  <si>
    <t>Mathematik</t>
  </si>
  <si>
    <t>Physik</t>
  </si>
  <si>
    <t>Chemie</t>
  </si>
  <si>
    <t>Biologie</t>
  </si>
  <si>
    <t>Informatik</t>
  </si>
  <si>
    <t>Wirtschaftslehre</t>
  </si>
  <si>
    <t>Punkte</t>
  </si>
  <si>
    <t>Block I</t>
  </si>
  <si>
    <t>Block II</t>
  </si>
  <si>
    <t>Block III</t>
  </si>
  <si>
    <t>Gesamtpunktzahl</t>
  </si>
  <si>
    <t>Durchschnittsnote</t>
  </si>
  <si>
    <t>bestanden</t>
  </si>
  <si>
    <t>4 Kurse</t>
  </si>
  <si>
    <t>4 Kurse (wenn nicht PF)</t>
  </si>
  <si>
    <t>2 Kurse (wenn nicht PF)</t>
  </si>
  <si>
    <t>Religion / Werte und Normen</t>
  </si>
  <si>
    <t>1. Leistungsfach</t>
  </si>
  <si>
    <t>2. Leistungsfach</t>
  </si>
  <si>
    <t>Sport</t>
  </si>
  <si>
    <t>5. Kurs</t>
  </si>
  <si>
    <t>max. 3 Kurse (wenn nicht PF)</t>
  </si>
  <si>
    <t>Berechnung der Abitur-Durchschnittsnote</t>
  </si>
  <si>
    <t>Gesamtpunktzahl:</t>
  </si>
  <si>
    <t>von</t>
  </si>
  <si>
    <t>bis</t>
  </si>
  <si>
    <t>Durchschnittsnote:</t>
  </si>
  <si>
    <t>eigene</t>
  </si>
  <si>
    <t>Leistungskurse:</t>
  </si>
  <si>
    <t>Grundkurse:</t>
  </si>
  <si>
    <t>Es werden nur die Kurse eingetragen, die in die Abiturwertung eingehen: 8 Leistungskurse und 24 Grundkurse.              Auf die Erfüllung aller Bedingungen der Prüfungsordnung für das Bestehen ist zu achten.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</si>
</sst>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.E+00"/>
    <numFmt numFmtId="166" formatCode="0.0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C3" sqref="C3"/>
    </sheetView>
  </sheetViews>
  <sheetFormatPr defaultColWidth="11.421875" defaultRowHeight="12.75"/>
  <cols>
    <col min="1" max="1" width="33.57421875" style="3" customWidth="1"/>
    <col min="2" max="2" width="26.8515625" style="2" customWidth="1"/>
    <col min="3" max="7" width="8.7109375" style="4" customWidth="1"/>
    <col min="8" max="8" width="8.7109375" style="2" customWidth="1"/>
    <col min="9" max="9" width="16.00390625" style="4" bestFit="1" customWidth="1"/>
    <col min="10" max="255" width="11.421875" style="4" customWidth="1"/>
    <col min="256" max="16384" width="11.421875" style="5" customWidth="1"/>
  </cols>
  <sheetData>
    <row r="1" spans="1:9" s="1" customFormat="1" ht="18">
      <c r="A1" s="41" t="s">
        <v>44</v>
      </c>
      <c r="B1" s="42"/>
      <c r="C1" s="42"/>
      <c r="D1" s="42"/>
      <c r="E1" s="42"/>
      <c r="F1" s="42"/>
      <c r="G1" s="42"/>
      <c r="H1" s="42"/>
      <c r="I1" s="43"/>
    </row>
    <row r="2" spans="1:9" s="2" customFormat="1" ht="12.75">
      <c r="A2" s="6"/>
      <c r="B2" s="6"/>
      <c r="C2" s="7" t="s">
        <v>2</v>
      </c>
      <c r="D2" s="7" t="s">
        <v>3</v>
      </c>
      <c r="E2" s="7" t="s">
        <v>4</v>
      </c>
      <c r="F2" s="7" t="s">
        <v>5</v>
      </c>
      <c r="G2" s="6" t="s">
        <v>42</v>
      </c>
      <c r="H2" s="7" t="s">
        <v>6</v>
      </c>
      <c r="I2" s="6" t="s">
        <v>28</v>
      </c>
    </row>
    <row r="3" spans="1:9" ht="12.75">
      <c r="A3" s="14" t="s">
        <v>39</v>
      </c>
      <c r="B3" s="15" t="s">
        <v>35</v>
      </c>
      <c r="C3" s="19"/>
      <c r="D3" s="19"/>
      <c r="E3" s="19"/>
      <c r="F3" s="19"/>
      <c r="G3" s="24"/>
      <c r="H3" s="19"/>
      <c r="I3" s="6"/>
    </row>
    <row r="4" spans="1:9" ht="12.75">
      <c r="A4" s="14" t="s">
        <v>40</v>
      </c>
      <c r="B4" s="15" t="s">
        <v>35</v>
      </c>
      <c r="C4" s="19"/>
      <c r="D4" s="19"/>
      <c r="E4" s="19"/>
      <c r="F4" s="19"/>
      <c r="G4" s="24"/>
      <c r="H4" s="19"/>
      <c r="I4" s="6" t="s">
        <v>29</v>
      </c>
    </row>
    <row r="5" spans="1:9" ht="12.75">
      <c r="A5" s="14" t="s">
        <v>0</v>
      </c>
      <c r="B5" s="15" t="s">
        <v>35</v>
      </c>
      <c r="C5" s="19"/>
      <c r="D5" s="19"/>
      <c r="E5" s="19"/>
      <c r="F5" s="19"/>
      <c r="G5" s="24"/>
      <c r="H5" s="19"/>
      <c r="I5" s="34">
        <f>SUM(C5:E6)+SUM(C7:G28)+SUM(C29:F29)</f>
        <v>0</v>
      </c>
    </row>
    <row r="6" spans="1:9" ht="12.75">
      <c r="A6" s="14" t="s">
        <v>1</v>
      </c>
      <c r="B6" s="15" t="s">
        <v>35</v>
      </c>
      <c r="C6" s="19"/>
      <c r="D6" s="19"/>
      <c r="E6" s="19"/>
      <c r="F6" s="19"/>
      <c r="G6" s="24"/>
      <c r="H6" s="19"/>
      <c r="I6" s="6"/>
    </row>
    <row r="7" spans="1:9" ht="12.75">
      <c r="A7" s="8" t="s">
        <v>7</v>
      </c>
      <c r="B7" s="9" t="s">
        <v>36</v>
      </c>
      <c r="C7" s="20"/>
      <c r="D7" s="20"/>
      <c r="E7" s="20"/>
      <c r="F7" s="20"/>
      <c r="G7" s="9"/>
      <c r="H7" s="35"/>
      <c r="I7" s="6" t="s">
        <v>30</v>
      </c>
    </row>
    <row r="8" spans="1:9" ht="12.75">
      <c r="A8" s="8" t="s">
        <v>8</v>
      </c>
      <c r="B8" s="46" t="s">
        <v>36</v>
      </c>
      <c r="C8" s="20"/>
      <c r="D8" s="20"/>
      <c r="E8" s="20"/>
      <c r="F8" s="20"/>
      <c r="G8" s="9"/>
      <c r="H8" s="35"/>
      <c r="I8" s="33">
        <f>SUM(C3,D3,E3)*2+F3+SUM(C4,D4,E4)*2+F4</f>
        <v>0</v>
      </c>
    </row>
    <row r="9" spans="1:9" ht="12.75">
      <c r="A9" s="8" t="s">
        <v>9</v>
      </c>
      <c r="B9" s="46"/>
      <c r="C9" s="20"/>
      <c r="D9" s="20"/>
      <c r="E9" s="20"/>
      <c r="F9" s="20"/>
      <c r="G9" s="9"/>
      <c r="H9" s="35"/>
      <c r="I9" s="6"/>
    </row>
    <row r="10" spans="1:9" ht="12.75">
      <c r="A10" s="8" t="s">
        <v>10</v>
      </c>
      <c r="B10" s="46"/>
      <c r="C10" s="20"/>
      <c r="D10" s="20"/>
      <c r="E10" s="20"/>
      <c r="F10" s="20"/>
      <c r="G10" s="9"/>
      <c r="H10" s="35"/>
      <c r="I10" s="6" t="s">
        <v>31</v>
      </c>
    </row>
    <row r="11" spans="1:9" ht="12.75">
      <c r="A11" s="8" t="s">
        <v>11</v>
      </c>
      <c r="B11" s="46"/>
      <c r="C11" s="20"/>
      <c r="D11" s="20"/>
      <c r="E11" s="20"/>
      <c r="F11" s="20"/>
      <c r="G11" s="9"/>
      <c r="H11" s="35"/>
      <c r="I11" s="33">
        <f>F3+H3*4+F4+H4*4+F5+H5*4+F6+H6*4</f>
        <v>0</v>
      </c>
    </row>
    <row r="12" spans="1:9" ht="12.75">
      <c r="A12" s="8" t="s">
        <v>12</v>
      </c>
      <c r="B12" s="46"/>
      <c r="C12" s="20"/>
      <c r="D12" s="20"/>
      <c r="E12" s="20"/>
      <c r="F12" s="20"/>
      <c r="G12" s="9"/>
      <c r="H12" s="35"/>
      <c r="I12" s="6"/>
    </row>
    <row r="13" spans="1:9" ht="12.75">
      <c r="A13" s="8" t="s">
        <v>13</v>
      </c>
      <c r="B13" s="47" t="s">
        <v>37</v>
      </c>
      <c r="C13" s="20"/>
      <c r="D13" s="20"/>
      <c r="E13" s="20"/>
      <c r="F13" s="20"/>
      <c r="G13" s="9"/>
      <c r="H13" s="35"/>
      <c r="I13" s="6"/>
    </row>
    <row r="14" spans="1:9" ht="12.75">
      <c r="A14" s="8" t="s">
        <v>14</v>
      </c>
      <c r="B14" s="48"/>
      <c r="C14" s="20"/>
      <c r="D14" s="20"/>
      <c r="E14" s="20"/>
      <c r="F14" s="20"/>
      <c r="G14" s="9"/>
      <c r="H14" s="35"/>
      <c r="I14" s="6" t="s">
        <v>32</v>
      </c>
    </row>
    <row r="15" spans="1:9" ht="12.75">
      <c r="A15" s="8" t="s">
        <v>15</v>
      </c>
      <c r="B15" s="49"/>
      <c r="C15" s="20"/>
      <c r="D15" s="20"/>
      <c r="E15" s="20"/>
      <c r="F15" s="20"/>
      <c r="G15" s="9"/>
      <c r="H15" s="35"/>
      <c r="I15" s="32">
        <f>I5+I8+I11</f>
        <v>0</v>
      </c>
    </row>
    <row r="16" spans="1:9" ht="12.75">
      <c r="A16" s="10" t="s">
        <v>16</v>
      </c>
      <c r="B16" s="11" t="s">
        <v>37</v>
      </c>
      <c r="C16" s="21"/>
      <c r="D16" s="21"/>
      <c r="E16" s="21"/>
      <c r="F16" s="21"/>
      <c r="G16" s="25"/>
      <c r="H16" s="35"/>
      <c r="I16" s="6"/>
    </row>
    <row r="17" spans="1:9" ht="12.75">
      <c r="A17" s="10" t="s">
        <v>17</v>
      </c>
      <c r="B17" s="11" t="s">
        <v>37</v>
      </c>
      <c r="C17" s="21"/>
      <c r="D17" s="21"/>
      <c r="E17" s="21"/>
      <c r="F17" s="21"/>
      <c r="G17" s="25"/>
      <c r="H17" s="35"/>
      <c r="I17" s="6"/>
    </row>
    <row r="18" spans="1:9" ht="12.75">
      <c r="A18" s="10" t="s">
        <v>18</v>
      </c>
      <c r="B18" s="11"/>
      <c r="C18" s="21"/>
      <c r="D18" s="21"/>
      <c r="E18" s="21"/>
      <c r="F18" s="21"/>
      <c r="G18" s="25"/>
      <c r="H18" s="35"/>
      <c r="I18" s="6" t="s">
        <v>34</v>
      </c>
    </row>
    <row r="19" spans="1:9" ht="12.75">
      <c r="A19" s="10" t="s">
        <v>27</v>
      </c>
      <c r="B19" s="11"/>
      <c r="C19" s="21"/>
      <c r="D19" s="21"/>
      <c r="E19" s="21"/>
      <c r="F19" s="21"/>
      <c r="G19" s="25"/>
      <c r="H19" s="35"/>
      <c r="I19" s="32" t="str">
        <f>IF(I5&gt;=110,IF(I8&gt;=70,IF(I11&gt;=100,"ja","nein"),"nein"),"nein")</f>
        <v>nein</v>
      </c>
    </row>
    <row r="20" spans="1:9" ht="12.75">
      <c r="A20" s="10" t="s">
        <v>19</v>
      </c>
      <c r="B20" s="11"/>
      <c r="C20" s="21"/>
      <c r="D20" s="21"/>
      <c r="E20" s="21"/>
      <c r="F20" s="21"/>
      <c r="G20" s="25"/>
      <c r="H20" s="35"/>
      <c r="I20" s="6"/>
    </row>
    <row r="21" spans="1:9" ht="12.75">
      <c r="A21" s="10" t="s">
        <v>20</v>
      </c>
      <c r="B21" s="11"/>
      <c r="C21" s="21"/>
      <c r="D21" s="21"/>
      <c r="E21" s="21"/>
      <c r="F21" s="21"/>
      <c r="G21" s="25"/>
      <c r="H21" s="35"/>
      <c r="I21" s="6"/>
    </row>
    <row r="22" spans="1:9" ht="12.75">
      <c r="A22" s="10" t="s">
        <v>21</v>
      </c>
      <c r="B22" s="11"/>
      <c r="C22" s="21"/>
      <c r="D22" s="21"/>
      <c r="E22" s="21"/>
      <c r="F22" s="21"/>
      <c r="G22" s="25"/>
      <c r="H22" s="35"/>
      <c r="I22" s="6" t="s">
        <v>33</v>
      </c>
    </row>
    <row r="23" spans="1:9" ht="12.75">
      <c r="A23" s="10" t="s">
        <v>38</v>
      </c>
      <c r="B23" s="11" t="s">
        <v>37</v>
      </c>
      <c r="C23" s="21"/>
      <c r="D23" s="21"/>
      <c r="E23" s="21"/>
      <c r="F23" s="21"/>
      <c r="G23" s="25"/>
      <c r="H23" s="35"/>
      <c r="I23" s="36" t="str">
        <f>IF(I19="ja",Berechnung!B21,"------------------")</f>
        <v>------------------</v>
      </c>
    </row>
    <row r="24" spans="1:9" ht="12.75">
      <c r="A24" s="12" t="s">
        <v>22</v>
      </c>
      <c r="B24" s="13" t="s">
        <v>36</v>
      </c>
      <c r="C24" s="22"/>
      <c r="D24" s="22"/>
      <c r="E24" s="22"/>
      <c r="F24" s="22"/>
      <c r="G24" s="13"/>
      <c r="H24" s="35"/>
      <c r="I24" s="6"/>
    </row>
    <row r="25" spans="1:9" ht="12.75">
      <c r="A25" s="12" t="s">
        <v>23</v>
      </c>
      <c r="B25" s="38" t="s">
        <v>36</v>
      </c>
      <c r="C25" s="22"/>
      <c r="D25" s="22"/>
      <c r="E25" s="22"/>
      <c r="F25" s="22"/>
      <c r="G25" s="13"/>
      <c r="H25" s="35"/>
      <c r="I25" s="6"/>
    </row>
    <row r="26" spans="1:9" ht="12.75">
      <c r="A26" s="12" t="s">
        <v>24</v>
      </c>
      <c r="B26" s="39"/>
      <c r="C26" s="22"/>
      <c r="D26" s="22"/>
      <c r="E26" s="22"/>
      <c r="F26" s="22"/>
      <c r="G26" s="13"/>
      <c r="H26" s="35"/>
      <c r="I26" s="6" t="s">
        <v>50</v>
      </c>
    </row>
    <row r="27" spans="1:256" s="4" customFormat="1" ht="12.75">
      <c r="A27" s="12" t="s">
        <v>25</v>
      </c>
      <c r="B27" s="40"/>
      <c r="C27" s="22"/>
      <c r="D27" s="22"/>
      <c r="E27" s="22"/>
      <c r="F27" s="22"/>
      <c r="G27" s="13"/>
      <c r="H27" s="35"/>
      <c r="I27" s="6">
        <f>COUNTA(C3:F4)</f>
        <v>0</v>
      </c>
      <c r="IV27" s="5"/>
    </row>
    <row r="28" spans="1:256" s="4" customFormat="1" ht="12.75">
      <c r="A28" s="12" t="s">
        <v>26</v>
      </c>
      <c r="B28" s="16"/>
      <c r="C28" s="22"/>
      <c r="D28" s="22"/>
      <c r="E28" s="22"/>
      <c r="F28" s="22"/>
      <c r="G28" s="13"/>
      <c r="H28" s="35"/>
      <c r="I28" s="6" t="s">
        <v>51</v>
      </c>
      <c r="IV28" s="5"/>
    </row>
    <row r="29" spans="1:256" s="4" customFormat="1" ht="12.75">
      <c r="A29" s="17" t="s">
        <v>41</v>
      </c>
      <c r="B29" s="18" t="s">
        <v>43</v>
      </c>
      <c r="C29" s="23"/>
      <c r="D29" s="23"/>
      <c r="E29" s="23"/>
      <c r="F29" s="23"/>
      <c r="G29" s="24"/>
      <c r="H29" s="35"/>
      <c r="I29" s="6">
        <f>COUNTA(C5:F29,G7:G28)</f>
        <v>0</v>
      </c>
      <c r="IV29" s="5"/>
    </row>
    <row r="30" spans="1:9" ht="18" customHeight="1">
      <c r="A30" s="44" t="s">
        <v>52</v>
      </c>
      <c r="B30" s="45"/>
      <c r="C30" s="45"/>
      <c r="D30" s="45"/>
      <c r="E30" s="45"/>
      <c r="F30" s="45"/>
      <c r="G30" s="45"/>
      <c r="H30" s="45"/>
      <c r="I30" s="45"/>
    </row>
    <row r="31" spans="1:9" ht="18" customHeight="1">
      <c r="A31" s="50"/>
      <c r="B31" s="51"/>
      <c r="C31" s="51"/>
      <c r="D31" s="51"/>
      <c r="E31" s="51"/>
      <c r="F31" s="51"/>
      <c r="G31" s="51"/>
      <c r="H31" s="51"/>
      <c r="I31" s="51"/>
    </row>
  </sheetData>
  <mergeCells count="5">
    <mergeCell ref="B25:B27"/>
    <mergeCell ref="A1:I1"/>
    <mergeCell ref="A30:I31"/>
    <mergeCell ref="B8:B12"/>
    <mergeCell ref="B13:B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08" zoomScaleNormal="108" workbookViewId="0" topLeftCell="A1">
      <selection activeCell="B21" sqref="B21"/>
    </sheetView>
  </sheetViews>
  <sheetFormatPr defaultColWidth="11.421875" defaultRowHeight="12.75"/>
  <cols>
    <col min="1" max="1" width="18.421875" style="26" bestFit="1" customWidth="1"/>
    <col min="2" max="2" width="15.7109375" style="26" customWidth="1"/>
    <col min="3" max="3" width="15.7109375" style="27" customWidth="1"/>
    <col min="4" max="4" width="15.7109375" style="29" customWidth="1"/>
    <col min="5" max="6" width="15.7109375" style="0" customWidth="1"/>
    <col min="7" max="7" width="15.7109375" style="31" customWidth="1"/>
    <col min="8" max="8" width="15.7109375" style="30" customWidth="1"/>
  </cols>
  <sheetData>
    <row r="1" spans="1:2" ht="12.75">
      <c r="A1" s="28" t="s">
        <v>45</v>
      </c>
      <c r="B1" s="28">
        <f>Tabelle!I15</f>
        <v>0</v>
      </c>
    </row>
    <row r="2" spans="4:8" ht="12.75">
      <c r="D2" s="29" t="s">
        <v>49</v>
      </c>
      <c r="H2" s="29" t="s">
        <v>49</v>
      </c>
    </row>
    <row r="3" spans="1:8" ht="12.75">
      <c r="A3" s="26" t="s">
        <v>46</v>
      </c>
      <c r="B3" s="26" t="s">
        <v>47</v>
      </c>
      <c r="C3" s="27" t="s">
        <v>33</v>
      </c>
      <c r="D3" s="29" t="s">
        <v>33</v>
      </c>
      <c r="E3" s="26" t="s">
        <v>46</v>
      </c>
      <c r="F3" s="26" t="s">
        <v>47</v>
      </c>
      <c r="G3" s="27" t="s">
        <v>33</v>
      </c>
      <c r="H3" s="29" t="s">
        <v>33</v>
      </c>
    </row>
    <row r="4" spans="1:8" ht="12.75">
      <c r="A4" s="26">
        <v>280</v>
      </c>
      <c r="B4" s="26">
        <v>280</v>
      </c>
      <c r="C4" s="27">
        <v>4</v>
      </c>
      <c r="D4" s="29">
        <f>IF(A4&lt;=$B$1,IF($B$1&lt;=B4,C4,""),"")</f>
      </c>
      <c r="E4" s="26">
        <v>516</v>
      </c>
      <c r="F4" s="26">
        <f aca="true" t="shared" si="0" ref="F4:F18">E5-1</f>
        <v>532</v>
      </c>
      <c r="G4" s="27">
        <v>2.5</v>
      </c>
      <c r="H4" s="29">
        <f aca="true" t="shared" si="1" ref="H4:H19">IF(E4&lt;=$B$1,IF($B$1&lt;=F4,G4,""),"")</f>
      </c>
    </row>
    <row r="5" spans="1:8" ht="12.75">
      <c r="A5" s="26">
        <v>281</v>
      </c>
      <c r="B5" s="26">
        <f aca="true" t="shared" si="2" ref="B5:B17">A6-1</f>
        <v>296</v>
      </c>
      <c r="C5" s="27">
        <v>3.9</v>
      </c>
      <c r="D5" s="29">
        <f aca="true" t="shared" si="3" ref="D5:D18">IF(A5&lt;=$B$1,IF($B$1&lt;=B5,C5,""),"")</f>
      </c>
      <c r="E5" s="26">
        <v>533</v>
      </c>
      <c r="F5" s="26">
        <f t="shared" si="0"/>
        <v>548</v>
      </c>
      <c r="G5" s="27">
        <v>2.4</v>
      </c>
      <c r="H5" s="29">
        <f t="shared" si="1"/>
      </c>
    </row>
    <row r="6" spans="1:8" ht="12.75">
      <c r="A6" s="26">
        <v>297</v>
      </c>
      <c r="B6" s="26">
        <f t="shared" si="2"/>
        <v>313</v>
      </c>
      <c r="C6" s="27">
        <v>3.8</v>
      </c>
      <c r="D6" s="29">
        <f t="shared" si="3"/>
      </c>
      <c r="E6" s="26">
        <v>549</v>
      </c>
      <c r="F6" s="26">
        <f t="shared" si="0"/>
        <v>565</v>
      </c>
      <c r="G6" s="27">
        <v>2.3</v>
      </c>
      <c r="H6" s="29">
        <f t="shared" si="1"/>
      </c>
    </row>
    <row r="7" spans="1:8" ht="12.75">
      <c r="A7" s="26">
        <v>314</v>
      </c>
      <c r="B7" s="26">
        <f t="shared" si="2"/>
        <v>330</v>
      </c>
      <c r="C7" s="27">
        <v>3.7</v>
      </c>
      <c r="D7" s="29">
        <f t="shared" si="3"/>
      </c>
      <c r="E7" s="26">
        <v>566</v>
      </c>
      <c r="F7" s="26">
        <f t="shared" si="0"/>
        <v>582</v>
      </c>
      <c r="G7" s="27">
        <v>2.2</v>
      </c>
      <c r="H7" s="29">
        <f t="shared" si="1"/>
      </c>
    </row>
    <row r="8" spans="1:8" ht="12.75">
      <c r="A8" s="26">
        <v>331</v>
      </c>
      <c r="B8" s="26">
        <f t="shared" si="2"/>
        <v>347</v>
      </c>
      <c r="C8" s="27">
        <v>3.6</v>
      </c>
      <c r="D8" s="29">
        <f t="shared" si="3"/>
      </c>
      <c r="E8" s="26">
        <v>583</v>
      </c>
      <c r="F8" s="26">
        <f t="shared" si="0"/>
        <v>599</v>
      </c>
      <c r="G8" s="27">
        <v>2.1</v>
      </c>
      <c r="H8" s="29">
        <f t="shared" si="1"/>
      </c>
    </row>
    <row r="9" spans="1:8" ht="12.75">
      <c r="A9" s="26">
        <v>348</v>
      </c>
      <c r="B9" s="26">
        <f t="shared" si="2"/>
        <v>364</v>
      </c>
      <c r="C9" s="27">
        <v>3.5</v>
      </c>
      <c r="D9" s="29">
        <f t="shared" si="3"/>
      </c>
      <c r="E9" s="26">
        <v>600</v>
      </c>
      <c r="F9" s="26">
        <f t="shared" si="0"/>
        <v>616</v>
      </c>
      <c r="G9" s="27">
        <v>2</v>
      </c>
      <c r="H9" s="29">
        <f t="shared" si="1"/>
      </c>
    </row>
    <row r="10" spans="1:8" ht="12.75">
      <c r="A10" s="26">
        <v>365</v>
      </c>
      <c r="B10" s="26">
        <f t="shared" si="2"/>
        <v>380</v>
      </c>
      <c r="C10" s="27">
        <v>3.4</v>
      </c>
      <c r="D10" s="29">
        <f t="shared" si="3"/>
      </c>
      <c r="E10" s="26">
        <v>617</v>
      </c>
      <c r="F10" s="26">
        <f t="shared" si="0"/>
        <v>632</v>
      </c>
      <c r="G10" s="27">
        <v>1.9</v>
      </c>
      <c r="H10" s="29">
        <f t="shared" si="1"/>
      </c>
    </row>
    <row r="11" spans="1:8" ht="12.75">
      <c r="A11" s="26">
        <v>381</v>
      </c>
      <c r="B11" s="26">
        <f t="shared" si="2"/>
        <v>397</v>
      </c>
      <c r="C11" s="27">
        <v>3.3</v>
      </c>
      <c r="D11" s="29">
        <f t="shared" si="3"/>
      </c>
      <c r="E11" s="26">
        <v>633</v>
      </c>
      <c r="F11" s="26">
        <f t="shared" si="0"/>
        <v>649</v>
      </c>
      <c r="G11" s="27">
        <v>1.8</v>
      </c>
      <c r="H11" s="29">
        <f t="shared" si="1"/>
      </c>
    </row>
    <row r="12" spans="1:8" ht="12.75">
      <c r="A12" s="26">
        <v>398</v>
      </c>
      <c r="B12" s="26">
        <f t="shared" si="2"/>
        <v>414</v>
      </c>
      <c r="C12" s="27">
        <v>3.2</v>
      </c>
      <c r="D12" s="29">
        <f t="shared" si="3"/>
      </c>
      <c r="E12" s="26">
        <v>650</v>
      </c>
      <c r="F12" s="26">
        <f t="shared" si="0"/>
        <v>666</v>
      </c>
      <c r="G12" s="27">
        <v>1.7</v>
      </c>
      <c r="H12" s="29">
        <f t="shared" si="1"/>
      </c>
    </row>
    <row r="13" spans="1:8" ht="12.75">
      <c r="A13" s="26">
        <v>415</v>
      </c>
      <c r="B13" s="26">
        <f t="shared" si="2"/>
        <v>431</v>
      </c>
      <c r="C13" s="27">
        <v>3.1</v>
      </c>
      <c r="D13" s="29">
        <f t="shared" si="3"/>
      </c>
      <c r="E13" s="26">
        <v>667</v>
      </c>
      <c r="F13" s="26">
        <f t="shared" si="0"/>
        <v>683</v>
      </c>
      <c r="G13" s="27">
        <v>1.6</v>
      </c>
      <c r="H13" s="29">
        <f t="shared" si="1"/>
      </c>
    </row>
    <row r="14" spans="1:8" ht="12.75">
      <c r="A14" s="26">
        <v>432</v>
      </c>
      <c r="B14" s="26">
        <f t="shared" si="2"/>
        <v>448</v>
      </c>
      <c r="C14" s="27">
        <v>3</v>
      </c>
      <c r="D14" s="29">
        <f t="shared" si="3"/>
      </c>
      <c r="E14" s="26">
        <v>684</v>
      </c>
      <c r="F14" s="26">
        <f t="shared" si="0"/>
        <v>700</v>
      </c>
      <c r="G14" s="27">
        <v>1.5</v>
      </c>
      <c r="H14" s="29">
        <f t="shared" si="1"/>
      </c>
    </row>
    <row r="15" spans="1:8" ht="12.75">
      <c r="A15" s="26">
        <v>449</v>
      </c>
      <c r="B15" s="26">
        <f t="shared" si="2"/>
        <v>464</v>
      </c>
      <c r="C15" s="27">
        <v>2.9</v>
      </c>
      <c r="D15" s="29">
        <f t="shared" si="3"/>
      </c>
      <c r="E15" s="26">
        <v>701</v>
      </c>
      <c r="F15" s="26">
        <f t="shared" si="0"/>
        <v>716</v>
      </c>
      <c r="G15" s="27">
        <v>1.4</v>
      </c>
      <c r="H15" s="29">
        <f t="shared" si="1"/>
      </c>
    </row>
    <row r="16" spans="1:8" ht="12.75">
      <c r="A16" s="26">
        <v>465</v>
      </c>
      <c r="B16" s="26">
        <f t="shared" si="2"/>
        <v>481</v>
      </c>
      <c r="C16" s="27">
        <v>2.8</v>
      </c>
      <c r="D16" s="29">
        <f t="shared" si="3"/>
      </c>
      <c r="E16" s="26">
        <v>717</v>
      </c>
      <c r="F16" s="26">
        <f t="shared" si="0"/>
        <v>733</v>
      </c>
      <c r="G16" s="27">
        <v>1.3</v>
      </c>
      <c r="H16" s="29">
        <f t="shared" si="1"/>
      </c>
    </row>
    <row r="17" spans="1:8" ht="12.75">
      <c r="A17" s="26">
        <v>482</v>
      </c>
      <c r="B17" s="26">
        <f t="shared" si="2"/>
        <v>498</v>
      </c>
      <c r="C17" s="27">
        <v>2.7</v>
      </c>
      <c r="D17" s="29">
        <f t="shared" si="3"/>
      </c>
      <c r="E17" s="26">
        <v>734</v>
      </c>
      <c r="F17" s="26">
        <f t="shared" si="0"/>
        <v>750</v>
      </c>
      <c r="G17" s="27">
        <v>1.2</v>
      </c>
      <c r="H17" s="29">
        <f t="shared" si="1"/>
      </c>
    </row>
    <row r="18" spans="1:8" ht="12.75">
      <c r="A18" s="26">
        <v>499</v>
      </c>
      <c r="B18" s="26">
        <f>E4-1</f>
        <v>515</v>
      </c>
      <c r="C18" s="27">
        <v>2.6</v>
      </c>
      <c r="D18" s="29">
        <f t="shared" si="3"/>
      </c>
      <c r="E18" s="26">
        <v>751</v>
      </c>
      <c r="F18" s="26">
        <f t="shared" si="0"/>
        <v>767</v>
      </c>
      <c r="G18" s="27">
        <v>1.1</v>
      </c>
      <c r="H18" s="29">
        <f t="shared" si="1"/>
      </c>
    </row>
    <row r="19" spans="5:8" ht="12.75">
      <c r="E19" s="26">
        <v>768</v>
      </c>
      <c r="F19" s="26">
        <v>840</v>
      </c>
      <c r="G19" s="27">
        <v>1</v>
      </c>
      <c r="H19" s="29">
        <f t="shared" si="1"/>
      </c>
    </row>
    <row r="21" spans="1:2" ht="12.75">
      <c r="A21" s="28" t="s">
        <v>48</v>
      </c>
      <c r="B21" s="37">
        <f>MAX(D4:D18,H4:H19)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Döring</dc:creator>
  <cp:keywords/>
  <dc:description/>
  <cp:lastModifiedBy>Bernd Döring</cp:lastModifiedBy>
  <cp:lastPrinted>2000-01-30T18:19:29Z</cp:lastPrinted>
  <dcterms:created xsi:type="dcterms:W3CDTF">2000-01-30T18:05:04Z</dcterms:created>
  <dcterms:modified xsi:type="dcterms:W3CDTF">2001-01-25T13:07:09Z</dcterms:modified>
  <cp:category/>
  <cp:version/>
  <cp:contentType/>
  <cp:contentStatus/>
</cp:coreProperties>
</file>